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L:\UPIR\02 INTERNI AKTI i POLITIKE\Ugovorna dokumentacija\0001_Zahtjevi za financiranje\KYC I ZAHTJEVI\AKTUALNA IZMJENA\ZA SLANJE NA MIŠLJENJE\"/>
    </mc:Choice>
  </mc:AlternateContent>
  <xr:revisionPtr revIDLastSave="0" documentId="8_{0F21A69F-B5F5-4CC2-B07E-88669D8F6E5C}" xr6:coauthVersionLast="47" xr6:coauthVersionMax="47" xr10:uidLastSave="{00000000-0000-0000-0000-000000000000}"/>
  <bookViews>
    <workbookView xWindow="-120" yWindow="-120" windowWidth="29040" windowHeight="15840" tabRatio="681" xr2:uid="{00000000-000D-0000-FFFF-FFFF00000000}"/>
  </bookViews>
  <sheets>
    <sheet name="Uputa" sheetId="14" r:id="rId1"/>
    <sheet name="Kupci" sheetId="2" r:id="rId2"/>
    <sheet name="Dobavljači" sheetId="6" r:id="rId3"/>
    <sheet name="Pregled zaduženosti" sheetId="3" r:id="rId4"/>
    <sheet name="Poslovni plan" sheetId="4" r:id="rId5"/>
    <sheet name="Djelatnost" sheetId="9" r:id="rId6"/>
    <sheet name="Dani krediti" sheetId="12" r:id="rId7"/>
    <sheet name="Ugovoreni poslovi" sheetId="10" r:id="rId8"/>
  </sheets>
  <definedNames>
    <definedName name="_xlnm._FilterDatabase" localSheetId="3" hidden="1">'Pregled zaduženosti'!$B$44:$Y$45</definedName>
    <definedName name="CEEUW" localSheetId="4">#REF!</definedName>
    <definedName name="CEEUW">#REF!</definedName>
    <definedName name="Industrija" localSheetId="4">#REF!</definedName>
    <definedName name="Industrija">#REF!</definedName>
    <definedName name="NBO" localSheetId="4">#REF!</definedName>
    <definedName name="NBO">#REF!</definedName>
    <definedName name="PD" localSheetId="4">#REF!</definedName>
    <definedName name="PD">#REF!</definedName>
    <definedName name="_xlnm.Print_Area" localSheetId="6">'Dani krediti'!$A$1:$M$29</definedName>
    <definedName name="_xlnm.Print_Area" localSheetId="5">Djelatnost!$A$1:$P$11</definedName>
    <definedName name="Q4a" localSheetId="4">#REF!</definedName>
    <definedName name="Q4a">#REF!</definedName>
    <definedName name="Q4b" localSheetId="4">#REF!</definedName>
    <definedName name="Q4b">#REF!</definedName>
    <definedName name="Q4c" localSheetId="4">#REF!</definedName>
    <definedName name="Q4c">#REF!</definedName>
    <definedName name="Q4e" localSheetId="4">#REF!</definedName>
    <definedName name="Q4e">#REF!</definedName>
    <definedName name="Ročnost" localSheetId="4">#REF!</definedName>
    <definedName name="Ročnost">#REF!</definedName>
    <definedName name="Segment" localSheetId="4">#REF!</definedName>
    <definedName name="Segment">#REF!</definedName>
    <definedName name="Tri" localSheetId="4">#REF!</definedName>
    <definedName name="Tri">#REF!</definedName>
    <definedName name="UPUTA_E13" localSheetId="0">#REF!</definedName>
    <definedName name="UPUTA_E13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2" i="6" l="1"/>
  <c r="B22" i="2"/>
  <c r="T5" i="3"/>
  <c r="T6" i="3"/>
  <c r="T7" i="3"/>
  <c r="T8" i="3"/>
  <c r="T9" i="3"/>
  <c r="T10" i="3"/>
  <c r="T11" i="3"/>
  <c r="T12" i="3"/>
  <c r="T13" i="3"/>
  <c r="T14" i="3"/>
  <c r="T15" i="3"/>
  <c r="T16" i="3"/>
  <c r="T17" i="3"/>
  <c r="T18" i="3"/>
  <c r="T4" i="3"/>
  <c r="J22" i="2"/>
  <c r="B1" i="2"/>
  <c r="K35" i="2"/>
  <c r="J34" i="2"/>
  <c r="J36" i="2" s="1"/>
  <c r="K36" i="2" s="1"/>
  <c r="K33" i="2"/>
  <c r="K32" i="2"/>
  <c r="K31" i="2"/>
  <c r="K30" i="2"/>
  <c r="K29" i="2"/>
  <c r="K28" i="2"/>
  <c r="K27" i="2"/>
  <c r="K34" i="2" s="1"/>
  <c r="K26" i="2"/>
  <c r="K25" i="2"/>
  <c r="K24" i="2"/>
  <c r="E10" i="9" l="1"/>
  <c r="B3" i="2"/>
  <c r="J16" i="10"/>
  <c r="G16" i="10"/>
  <c r="D16" i="10"/>
  <c r="L77" i="3"/>
  <c r="K77" i="3"/>
  <c r="J77" i="3"/>
  <c r="I77" i="3"/>
  <c r="K39" i="3"/>
  <c r="J39" i="3"/>
  <c r="I39" i="3"/>
  <c r="N56" i="3"/>
  <c r="L56" i="3"/>
  <c r="K56" i="3"/>
  <c r="S19" i="3"/>
  <c r="R19" i="3"/>
  <c r="Q19" i="3"/>
  <c r="P19" i="3"/>
  <c r="O19" i="3"/>
  <c r="N19" i="3"/>
  <c r="M19" i="3"/>
  <c r="K19" i="3"/>
  <c r="J19" i="3"/>
  <c r="I19" i="3"/>
  <c r="P56" i="3" a="1"/>
  <c r="P56" i="3" s="1"/>
  <c r="T19" i="3" l="1"/>
  <c r="W56" i="3" a="1"/>
  <c r="W56" i="3" s="1"/>
  <c r="V56" i="3" a="1"/>
  <c r="V56" i="3" s="1"/>
  <c r="T56" i="3" a="1"/>
  <c r="T56" i="3" s="1"/>
  <c r="R56" i="3" a="1"/>
  <c r="R56" i="3" s="1"/>
  <c r="V45" i="3" a="1"/>
  <c r="V45" i="3" s="1"/>
  <c r="B59" i="3" a="1"/>
  <c r="B59" i="3" s="1"/>
  <c r="T45" i="3" a="1"/>
  <c r="T45" i="3" s="1"/>
  <c r="X45" i="3" a="1"/>
  <c r="X45" i="3" s="1"/>
  <c r="P44" i="3" a="1"/>
  <c r="P44" i="3" s="1"/>
  <c r="P45" i="3" a="1"/>
  <c r="P45" i="3" s="1"/>
  <c r="W45" i="3" a="1"/>
  <c r="W45" i="3" s="1"/>
  <c r="R45" i="3" a="1"/>
  <c r="R45" i="3" s="1"/>
  <c r="L45" i="3"/>
  <c r="J66" i="3" s="1"/>
  <c r="J2" i="3"/>
  <c r="F22" i="2" l="1"/>
  <c r="L3" i="3"/>
  <c r="E19" i="14"/>
  <c r="K45" i="3" s="1"/>
  <c r="I66" i="3" s="1"/>
  <c r="I2" i="3" l="1"/>
  <c r="J3" i="10"/>
  <c r="G3" i="10"/>
  <c r="B1" i="6" l="1"/>
  <c r="K4" i="10"/>
  <c r="K12" i="10" l="1"/>
  <c r="K14" i="10"/>
  <c r="H15" i="10"/>
  <c r="H13" i="2"/>
  <c r="H15" i="2" s="1"/>
  <c r="H15" i="6"/>
  <c r="H13" i="6"/>
  <c r="F13" i="6"/>
  <c r="F15" i="6" s="1"/>
  <c r="H34" i="4"/>
  <c r="G34" i="4"/>
  <c r="F34" i="4"/>
  <c r="E34" i="4"/>
  <c r="D34" i="4"/>
  <c r="H32" i="4"/>
  <c r="G32" i="4"/>
  <c r="F32" i="4"/>
  <c r="E32" i="4"/>
  <c r="D32" i="4"/>
  <c r="F22" i="6"/>
  <c r="G3" i="12"/>
  <c r="F3" i="12"/>
  <c r="D57" i="4"/>
  <c r="E57" i="4" s="1"/>
  <c r="F57" i="4" s="1"/>
  <c r="G57" i="4" s="1"/>
  <c r="H57" i="4" s="1"/>
  <c r="C38" i="4"/>
  <c r="D38" i="4" s="1"/>
  <c r="E38" i="4" s="1"/>
  <c r="F38" i="4" s="1"/>
  <c r="G38" i="4" s="1"/>
  <c r="H38" i="4" s="1"/>
  <c r="C5" i="4"/>
  <c r="D5" i="4" s="1"/>
  <c r="E5" i="4" s="1"/>
  <c r="F5" i="4" s="1"/>
  <c r="G5" i="4" s="1"/>
  <c r="H5" i="4" s="1"/>
  <c r="K2" i="3"/>
  <c r="K27" i="3" l="1"/>
  <c r="N45" i="3" s="1"/>
  <c r="K66" i="3" s="1"/>
  <c r="I27" i="3"/>
  <c r="M3" i="3"/>
  <c r="N3" i="3" s="1"/>
  <c r="O3" i="3" s="1"/>
  <c r="P3" i="3" s="1"/>
  <c r="Q3" i="3" s="1"/>
  <c r="R3" i="3" s="1"/>
  <c r="J27" i="3"/>
  <c r="I16" i="10" l="1"/>
  <c r="K11" i="10"/>
  <c r="C7" i="4"/>
  <c r="C33" i="4" l="1"/>
  <c r="C31" i="4"/>
  <c r="C6" i="4"/>
  <c r="I5" i="10"/>
  <c r="I6" i="10"/>
  <c r="I7" i="10"/>
  <c r="I8" i="10"/>
  <c r="I9" i="10"/>
  <c r="I10" i="10"/>
  <c r="I11" i="10"/>
  <c r="I12" i="10"/>
  <c r="I13" i="10"/>
  <c r="I14" i="10"/>
  <c r="I15" i="10"/>
  <c r="I4" i="10"/>
  <c r="D7" i="6" l="1"/>
  <c r="B9" i="12"/>
  <c r="C9" i="12"/>
  <c r="F9" i="12"/>
  <c r="G9" i="12"/>
  <c r="H4" i="10" l="1"/>
  <c r="H5" i="10"/>
  <c r="K5" i="10"/>
  <c r="H6" i="10"/>
  <c r="K6" i="10"/>
  <c r="H7" i="10"/>
  <c r="K7" i="10"/>
  <c r="H8" i="10"/>
  <c r="K8" i="10"/>
  <c r="H9" i="10"/>
  <c r="K9" i="10"/>
  <c r="H10" i="10"/>
  <c r="K10" i="10"/>
  <c r="H11" i="10"/>
  <c r="H16" i="10" s="1"/>
  <c r="H12" i="10"/>
  <c r="H13" i="10"/>
  <c r="K13" i="10"/>
  <c r="H14" i="10"/>
  <c r="K15" i="10"/>
  <c r="K16" i="10" l="1"/>
  <c r="F34" i="6"/>
  <c r="F36" i="6" s="1"/>
  <c r="B34" i="6"/>
  <c r="B36" i="6" s="1"/>
  <c r="D6" i="2"/>
  <c r="F34" i="2"/>
  <c r="B34" i="2"/>
  <c r="G36" i="6" l="1"/>
  <c r="G31" i="6"/>
  <c r="G27" i="6"/>
  <c r="G35" i="6"/>
  <c r="G30" i="6"/>
  <c r="G26" i="6"/>
  <c r="G33" i="6"/>
  <c r="G29" i="6"/>
  <c r="G25" i="6"/>
  <c r="G32" i="6"/>
  <c r="G28" i="6"/>
  <c r="G24" i="6"/>
  <c r="C36" i="6"/>
  <c r="C31" i="6"/>
  <c r="C27" i="6"/>
  <c r="C35" i="6"/>
  <c r="C30" i="6"/>
  <c r="C26" i="6"/>
  <c r="C33" i="6"/>
  <c r="C29" i="6"/>
  <c r="C25" i="6"/>
  <c r="C32" i="6"/>
  <c r="C28" i="6"/>
  <c r="C24" i="6"/>
  <c r="F36" i="2"/>
  <c r="G26" i="2" s="1"/>
  <c r="B36" i="2"/>
  <c r="C36" i="2" s="1"/>
  <c r="D14" i="6"/>
  <c r="B14" i="6" s="1"/>
  <c r="E13" i="6"/>
  <c r="E15" i="6" s="1"/>
  <c r="C13" i="6"/>
  <c r="C15" i="6" s="1"/>
  <c r="D12" i="6"/>
  <c r="B12" i="6" s="1"/>
  <c r="D11" i="6"/>
  <c r="B11" i="6" s="1"/>
  <c r="D10" i="6"/>
  <c r="B10" i="6" s="1"/>
  <c r="D9" i="6"/>
  <c r="B9" i="6" s="1"/>
  <c r="D8" i="6"/>
  <c r="B8" i="6" s="1"/>
  <c r="B7" i="6"/>
  <c r="D6" i="6"/>
  <c r="B6" i="6" s="1"/>
  <c r="D5" i="6"/>
  <c r="B5" i="6" s="1"/>
  <c r="D4" i="6"/>
  <c r="B4" i="6" s="1"/>
  <c r="D3" i="6"/>
  <c r="C43" i="4"/>
  <c r="C55" i="4"/>
  <c r="H43" i="4"/>
  <c r="G43" i="4"/>
  <c r="F43" i="4"/>
  <c r="E43" i="4"/>
  <c r="D43" i="4"/>
  <c r="H39" i="4"/>
  <c r="G39" i="4"/>
  <c r="F39" i="4"/>
  <c r="E39" i="4"/>
  <c r="D39" i="4"/>
  <c r="C39" i="4"/>
  <c r="H14" i="4"/>
  <c r="H13" i="4" s="1"/>
  <c r="G14" i="4"/>
  <c r="G13" i="4" s="1"/>
  <c r="F14" i="4"/>
  <c r="F13" i="4" s="1"/>
  <c r="E14" i="4"/>
  <c r="E13" i="4" s="1"/>
  <c r="D14" i="4"/>
  <c r="D13" i="4" s="1"/>
  <c r="C14" i="4"/>
  <c r="C13" i="4" s="1"/>
  <c r="H7" i="4"/>
  <c r="G7" i="4"/>
  <c r="F7" i="4"/>
  <c r="F6" i="4" s="1"/>
  <c r="E7" i="4"/>
  <c r="E33" i="4" s="1"/>
  <c r="D7" i="4"/>
  <c r="D33" i="4" l="1"/>
  <c r="D31" i="4"/>
  <c r="H33" i="4"/>
  <c r="H31" i="4"/>
  <c r="H30" i="4"/>
  <c r="G31" i="4"/>
  <c r="G33" i="4"/>
  <c r="F31" i="4"/>
  <c r="G30" i="4"/>
  <c r="F33" i="4"/>
  <c r="F30" i="4"/>
  <c r="E31" i="4"/>
  <c r="D30" i="4"/>
  <c r="E30" i="4"/>
  <c r="D6" i="4"/>
  <c r="H6" i="4"/>
  <c r="E6" i="4"/>
  <c r="E22" i="4" s="1"/>
  <c r="E23" i="4" s="1"/>
  <c r="G36" i="2"/>
  <c r="G32" i="2"/>
  <c r="G27" i="2"/>
  <c r="G35" i="2"/>
  <c r="G30" i="2"/>
  <c r="G31" i="2"/>
  <c r="G29" i="2"/>
  <c r="G25" i="2"/>
  <c r="G33" i="2"/>
  <c r="G28" i="2"/>
  <c r="G24" i="2"/>
  <c r="C24" i="2"/>
  <c r="C35" i="2"/>
  <c r="C31" i="2"/>
  <c r="C27" i="2"/>
  <c r="C26" i="2"/>
  <c r="C30" i="2"/>
  <c r="C33" i="2"/>
  <c r="C29" i="2"/>
  <c r="C25" i="2"/>
  <c r="C32" i="2"/>
  <c r="C28" i="2"/>
  <c r="D13" i="6"/>
  <c r="D15" i="6" s="1"/>
  <c r="B3" i="6"/>
  <c r="B13" i="6" s="1"/>
  <c r="B15" i="6" s="1"/>
  <c r="F26" i="4"/>
  <c r="F28" i="4" s="1"/>
  <c r="H26" i="4"/>
  <c r="H28" i="4" s="1"/>
  <c r="H22" i="4"/>
  <c r="H23" i="4" s="1"/>
  <c r="G6" i="4"/>
  <c r="F22" i="4"/>
  <c r="F23" i="4" s="1"/>
  <c r="E26" i="4" l="1"/>
  <c r="E28" i="4" s="1"/>
  <c r="G34" i="2"/>
  <c r="C34" i="2"/>
  <c r="C34" i="6"/>
  <c r="G34" i="6"/>
  <c r="C26" i="4"/>
  <c r="C28" i="4" s="1"/>
  <c r="C22" i="4"/>
  <c r="C23" i="4" s="1"/>
  <c r="D26" i="4"/>
  <c r="D28" i="4" s="1"/>
  <c r="D22" i="4"/>
  <c r="D23" i="4" s="1"/>
  <c r="G26" i="4"/>
  <c r="G28" i="4" s="1"/>
  <c r="G22" i="4"/>
  <c r="G23" i="4" s="1"/>
  <c r="D14" i="2" l="1"/>
  <c r="B14" i="2" s="1"/>
  <c r="F13" i="2"/>
  <c r="F15" i="2" s="1"/>
  <c r="E13" i="2"/>
  <c r="E15" i="2" s="1"/>
  <c r="C13" i="2"/>
  <c r="C15" i="2" s="1"/>
  <c r="D12" i="2"/>
  <c r="B12" i="2" s="1"/>
  <c r="D11" i="2"/>
  <c r="B11" i="2" s="1"/>
  <c r="D10" i="2"/>
  <c r="B10" i="2" s="1"/>
  <c r="D9" i="2"/>
  <c r="B9" i="2" s="1"/>
  <c r="D8" i="2"/>
  <c r="B8" i="2" s="1"/>
  <c r="D7" i="2"/>
  <c r="B7" i="2" s="1"/>
  <c r="B6" i="2"/>
  <c r="D5" i="2"/>
  <c r="B5" i="2" s="1"/>
  <c r="D4" i="2"/>
  <c r="B4" i="2" s="1"/>
  <c r="D3" i="2"/>
  <c r="B13" i="2" l="1"/>
  <c r="B15" i="2" s="1"/>
  <c r="D13" i="2"/>
  <c r="D15" i="2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<sst xmlns="http://schemas.openxmlformats.org/spreadsheetml/2006/main" count="215" uniqueCount="151">
  <si>
    <t>Kupac</t>
  </si>
  <si>
    <t>000 EUR</t>
  </si>
  <si>
    <t>%</t>
  </si>
  <si>
    <t>Ukupno</t>
  </si>
  <si>
    <t xml:space="preserve">Nedospjelo </t>
  </si>
  <si>
    <t xml:space="preserve">Dospjelo </t>
  </si>
  <si>
    <t>Dospjelo 1-30d</t>
  </si>
  <si>
    <t>Dospjelo 31-90d</t>
  </si>
  <si>
    <t>Top 10</t>
  </si>
  <si>
    <t>Ostali</t>
  </si>
  <si>
    <t>Dobavljač</t>
  </si>
  <si>
    <t>Dugoročni krediti i leasing obveze** (u 000 EUR)</t>
  </si>
  <si>
    <t>Kreditor</t>
  </si>
  <si>
    <t>Odobren iznos u valuti odobrenja</t>
  </si>
  <si>
    <t>Valuta</t>
  </si>
  <si>
    <t>Datum odobrenja</t>
  </si>
  <si>
    <t>Konačno dospijeće</t>
  </si>
  <si>
    <t xml:space="preserve">Kamatna stopa </t>
  </si>
  <si>
    <t>Fiksna/
Varijabilna</t>
  </si>
  <si>
    <t>UKUPNO DK i CPLTD</t>
  </si>
  <si>
    <t>**ukoliko se primjenjuju Međunarodni standardi financijskog izvještavanja, potrebno je uključiti i dugoročne obveze po najmovima</t>
  </si>
  <si>
    <t>Kratkoročni krediti (u 000 EUR)</t>
  </si>
  <si>
    <t>Vrsta kredita (KK/revolving/i dr.)</t>
  </si>
  <si>
    <t>Kamatna stopa</t>
  </si>
  <si>
    <t>UKUPNO KK</t>
  </si>
  <si>
    <t>Odobreni iznos u valuti odobrenja</t>
  </si>
  <si>
    <t>UKUPNO LIMITI/OKVIRI</t>
  </si>
  <si>
    <t>Vrsta kredita (DK/KK/leasing i dr.)</t>
  </si>
  <si>
    <t>Cjelogodišnji iznos otplate u 000 EUR</t>
  </si>
  <si>
    <t>UKUPNO JAMSTVA/SUDUŽNIŠTVA</t>
  </si>
  <si>
    <t>RAČUN DOBITI I GUBITKA</t>
  </si>
  <si>
    <t>u 000 EUR</t>
  </si>
  <si>
    <t>Poslovni prihodi - ukupno</t>
  </si>
  <si>
    <t>Prihodi od prodaje (ispod navesti glavne grupe prihoda)</t>
  </si>
  <si>
    <t>-</t>
  </si>
  <si>
    <t>Ostali poslovni prihodi</t>
  </si>
  <si>
    <t>Poslovni rashodi - ukupno</t>
  </si>
  <si>
    <t xml:space="preserve">Materijalni troškovi </t>
  </si>
  <si>
    <t>Trošak sirovina i materijala</t>
  </si>
  <si>
    <t>Trošak prodane robe</t>
  </si>
  <si>
    <t>Ostali vanjski troškovi</t>
  </si>
  <si>
    <t>Trošak osoblja</t>
  </si>
  <si>
    <t>Amortizacija</t>
  </si>
  <si>
    <t>Rezerviranja</t>
  </si>
  <si>
    <t>Ostali rashodi</t>
  </si>
  <si>
    <t>EBITDA</t>
  </si>
  <si>
    <t>EBITDA marža</t>
  </si>
  <si>
    <t>Financijski i izvanredni prihodi</t>
  </si>
  <si>
    <t>Financijski i izvanredni rashodi</t>
  </si>
  <si>
    <t>Dobit prije poreza</t>
  </si>
  <si>
    <t>Porez na dobit</t>
  </si>
  <si>
    <t>Dobit nakon poreza</t>
  </si>
  <si>
    <t>Materijalni rashodi (COGS) / Prihod od prodaje</t>
  </si>
  <si>
    <t>Ostali vanjski troškovi % yoy</t>
  </si>
  <si>
    <t>Ostali troškovi (ostali+rezerviranja) / Prihod od prodaje</t>
  </si>
  <si>
    <t>Trošak osoblja % yoy</t>
  </si>
  <si>
    <t>BILANCA</t>
  </si>
  <si>
    <t>Nova financijska zaduženja - ukupno*</t>
  </si>
  <si>
    <t>od čega dugoročna</t>
  </si>
  <si>
    <t>od čega kratkoročna</t>
  </si>
  <si>
    <t>Financijski dug krajem razdoblja - stanje</t>
  </si>
  <si>
    <t>Planirane investicije/CAPEX - ukupno</t>
  </si>
  <si>
    <t>od čega za održavanje</t>
  </si>
  <si>
    <t>od čega za nove investicije</t>
  </si>
  <si>
    <t>Planirana isplata dobiti</t>
  </si>
  <si>
    <t>*nova zaduženja uključiti u projekciju ukupnog financijskog duga krajem razdoblja te za eventualna nova dugoročna zaduženja navesti pojedinačne podatke prema donjoj tablici</t>
  </si>
  <si>
    <t>Novi dugoročni krediti</t>
  </si>
  <si>
    <t>Iznos</t>
  </si>
  <si>
    <t>Datum početka otplate</t>
  </si>
  <si>
    <t>Krajnji datum otplate</t>
  </si>
  <si>
    <t>Godišnji iznos otplate u 000 EUR</t>
  </si>
  <si>
    <t>Planirani dani aktivnosti (u danima)</t>
  </si>
  <si>
    <t>Planirani dani obrtaja zaliha</t>
  </si>
  <si>
    <t>Planirani dani naplate potraživanja od kupaca</t>
  </si>
  <si>
    <t>Planirani dani plaćanja obveza prema dobavljačima</t>
  </si>
  <si>
    <t>Broj zaposlenih:</t>
  </si>
  <si>
    <t>% prihoda</t>
  </si>
  <si>
    <t>glavna</t>
  </si>
  <si>
    <t>ostale</t>
  </si>
  <si>
    <t>Komentar</t>
  </si>
  <si>
    <t>Datum završetka</t>
  </si>
  <si>
    <t>Datum početka</t>
  </si>
  <si>
    <t>Ugovoreni iznos / Planirana vrijednost</t>
  </si>
  <si>
    <t>Datum ugovaranja / Planirani datum sklapanja ugovora</t>
  </si>
  <si>
    <t>Vrsta (Ugovoreno / Planirano)</t>
  </si>
  <si>
    <t>Naručitelj/ Investitor/ Kupac</t>
  </si>
  <si>
    <t>UKUPNO</t>
  </si>
  <si>
    <t>Naziv djelatnosti Društva</t>
  </si>
  <si>
    <t>Konkurencija</t>
  </si>
  <si>
    <t>Djelatnost</t>
  </si>
  <si>
    <t>Tržišni lider (da / ne)</t>
  </si>
  <si>
    <t>Konkurent</t>
  </si>
  <si>
    <t>Tržišni udio (u %)</t>
  </si>
  <si>
    <t>Pregled danih kredita i avansa</t>
  </si>
  <si>
    <t>Naziv dužnika</t>
  </si>
  <si>
    <t>Odobreni iznos</t>
  </si>
  <si>
    <t>Iznos rate</t>
  </si>
  <si>
    <t>Krajnji rok dospijeća</t>
  </si>
  <si>
    <t>Datum dospijeća</t>
  </si>
  <si>
    <t>Način otplate</t>
  </si>
  <si>
    <t>Instrumenti osiguranja</t>
  </si>
  <si>
    <t>Postotak završenosti (u %)</t>
  </si>
  <si>
    <t>Ugovoreni poslovi</t>
  </si>
  <si>
    <t>Dana jamstva/sudužništva (u 000 EUR)</t>
  </si>
  <si>
    <t>Preostalo za završiti (u 000 EUR)</t>
  </si>
  <si>
    <t>Preostalo za naplatiti do kraja posla (u 000 EUR)</t>
  </si>
  <si>
    <t>Unosi se od najvećeg stanja potraživanja na gore navedeni datum</t>
  </si>
  <si>
    <t>Unosi se od najvećeg stanja obveze na gore navedeni datum</t>
  </si>
  <si>
    <t>Napomena: tablica uključuje stanja na AOP 111 + 113 + 114 + 115</t>
  </si>
  <si>
    <t>*Napomena: tablica uključuje stanja AOP 023 + 026 + 028 + 056 + 059 +  061</t>
  </si>
  <si>
    <t>UKUPNO*</t>
  </si>
  <si>
    <t>Dospjelo preko 90d**</t>
  </si>
  <si>
    <t>*Ukupno mora odgovarati stanju ukupnih kupaca iz pripadajuće bruto bilance na gore navedeni datum</t>
  </si>
  <si>
    <t>*Ukupno mora odgovarati stanju ukupnih dobavljača iz pripadajuće bruto bilance na gore navedeni datum</t>
  </si>
  <si>
    <t>Najveći prometi s kupcima u tekućoj godini</t>
  </si>
  <si>
    <t>Najveći prometi s kupcima u prethodnoj godini</t>
  </si>
  <si>
    <t>Najveći prometi s dobavljačima u tekućoj godini</t>
  </si>
  <si>
    <t>Najveći prometi s dobavljačima u prethodnoj godini</t>
  </si>
  <si>
    <t>Napomena: molimo ovdje naznačiti opisno koliki dio limita/okvira se može koristiti za kratkoročne kredite (KK), a koliki za garancije te koliko je neiskorišteno na navedene datume</t>
  </si>
  <si>
    <t>Napomena: molimo naznačiti je li bilo poziva na plaćanje po danim jamstvima/sudužništvima ili ih očekujete</t>
  </si>
  <si>
    <t>GLAVNE PRETPOSTAVKE POSLOVNOG PLANA - pojasniti razloge najznačajnijih promjena u usporednim razdobljima (npr. prihod i profitabilnost)
-</t>
  </si>
  <si>
    <t>Datum krajnjeg korištenja</t>
  </si>
  <si>
    <t>Prihodi od prodaje % yoy</t>
  </si>
  <si>
    <t>PODACI O KLIJENTU - PRILOG UZ ZAHTJEV</t>
  </si>
  <si>
    <t>VAŽNO!!!</t>
  </si>
  <si>
    <t>MOLIMO PROČITATI PRIJE ISPUNJAVANJA.</t>
  </si>
  <si>
    <t>Prije ispunjavanja molimo vas da ispunite slijedeća polja kako bi podaci u njima bili povučeni na svim ostalim predviđenim mjestima</t>
  </si>
  <si>
    <t>Naziv društva i sjedište:</t>
  </si>
  <si>
    <t>Format: TVRTKA d.o.o. GRAD</t>
  </si>
  <si>
    <t>Tekuća godina:</t>
  </si>
  <si>
    <t>Format gggg (bez točke na kraju)</t>
  </si>
  <si>
    <t>Format: dd.mm.gggg</t>
  </si>
  <si>
    <t>Zadnji dan prethodne godine</t>
  </si>
  <si>
    <t>U cilju bržeg rješavanja vašeg zahtjeva molimo dostaviti tablicu vašem voditelju poslovnog odnosa na e-mail adresu:</t>
  </si>
  <si>
    <t>Vrsta limita/okvira</t>
  </si>
  <si>
    <t>Cjelogodišnja obveza po glavnici (CPLTD) u 000 EUR*</t>
  </si>
  <si>
    <t>Ostatak duga</t>
  </si>
  <si>
    <t>Napomena: stanje duga uključuje stanja na AOP 099 + 101 + 102 + 103</t>
  </si>
  <si>
    <t>Ako je neki od gore navedenih okvira odobren iz limita onda molimo da se stanja limita umanje za odobrene okvire</t>
  </si>
  <si>
    <t>Napomena: *unosi se tekuće dospijeće glavnice dugoročnih kredita u cijeloj godini (uključujući i već otplaćeni iznos u tekućoj godini)</t>
  </si>
  <si>
    <t>Limiti/Okviri i Plasmani izvan okvira/ limita (u 000 EUR)</t>
  </si>
  <si>
    <t>Klijent</t>
  </si>
  <si>
    <t xml:space="preserve">Podaci se unose samo u bijela polja </t>
  </si>
  <si>
    <t>Sporna i utužena potraživanja</t>
  </si>
  <si>
    <t>Vjerojatnost naplate</t>
  </si>
  <si>
    <t>**Obavezno dodatno specificirati najveća potraživanja dospjela preko 90 dana i komentirati vjerojatnost naplate</t>
  </si>
  <si>
    <t>**Obavezno dodatno specificirati najveće obveze dospjele preko 90 dana</t>
  </si>
  <si>
    <t>*Molimo da financijski podatci ne budu stariji od 3 mjeseca</t>
  </si>
  <si>
    <t>Datum zadnje dostupnih financijskih podataka (na zadnji dan mjeseca):</t>
  </si>
  <si>
    <t xml:space="preserve">Obrasci koje ispunjavate su pripremljeni na način da omogućuju kvalitetniju obradu unesenih podataka a sve sa ciljem brže obrade vašeg zahtjeva </t>
  </si>
  <si>
    <r>
      <t xml:space="preserve">Molimo dostaviti vaš postojeći važeći poslovni plan ili popuniti podatke u tablici u bijelim poljima u 000 EUR.
</t>
    </r>
    <r>
      <rPr>
        <b/>
        <sz val="11"/>
        <rFont val="UniCredit"/>
        <charset val="238"/>
      </rPr>
      <t>Plan je potrebno popuniti za vremensko razdoblje sukladno ročnosti najduljeg plasmana u UniCredit Leasing Croatia d.o.o. (postojeći i predloženi plasmani).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</si>
</sst>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-* #,##0.00\ &quot;kn&quot;_-;\-* #,##0.00\ &quot;kn&quot;_-;_-* &quot;-&quot;??\ &quot;kn&quot;_-;_-@_-"/>
    <numFmt numFmtId="43" formatCode="_-* #,##0.00_-;\-* #,##0.00_-;_-* &quot;-&quot;??_-;_-@_-"/>
    <numFmt numFmtId="164" formatCode="_-* #,##0\ _k_n_-;\-* #,##0\ _k_n_-;_-* &quot;-&quot;??\ _k_n_-;_-@_-"/>
    <numFmt numFmtId="165" formatCode="0.0%"/>
    <numFmt numFmtId="166" formatCode="#,##0_ ;\-#,##0\ "/>
    <numFmt numFmtId="167" formatCode="_-* #,##0.00\ _k_n_-;\-* #,##0.00\ _k_n_-;_-* &quot;-&quot;??\ _k_n_-;_-@_-"/>
  </numFmts>
  <fonts count="4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0"/>
      <color theme="1"/>
      <name val="Tahoma"/>
      <family val="2"/>
    </font>
    <font>
      <b/>
      <sz val="11"/>
      <color theme="0"/>
      <name val="UniCredit"/>
      <charset val="238"/>
    </font>
    <font>
      <sz val="11"/>
      <color theme="1"/>
      <name val="UniCredit"/>
      <charset val="238"/>
    </font>
    <font>
      <sz val="11"/>
      <name val="UniCredit"/>
      <charset val="238"/>
    </font>
    <font>
      <sz val="11"/>
      <color rgb="FF7030A0"/>
      <name val="UniCredit"/>
      <charset val="238"/>
    </font>
    <font>
      <sz val="8"/>
      <name val="Arial"/>
      <family val="2"/>
      <charset val="238"/>
    </font>
    <font>
      <sz val="9"/>
      <color theme="1"/>
      <name val="UniCredit"/>
      <charset val="238"/>
    </font>
    <font>
      <b/>
      <sz val="11"/>
      <color rgb="FFFF0000"/>
      <name val="UniCredit"/>
      <charset val="238"/>
    </font>
    <font>
      <sz val="11"/>
      <color rgb="FFFF0000"/>
      <name val="UniCredit"/>
      <charset val="238"/>
    </font>
    <font>
      <b/>
      <sz val="11"/>
      <color theme="1"/>
      <name val="UniCredit"/>
      <charset val="238"/>
    </font>
    <font>
      <i/>
      <sz val="11"/>
      <color theme="1"/>
      <name val="UniCredit"/>
      <charset val="238"/>
    </font>
    <font>
      <b/>
      <sz val="11"/>
      <name val="UniCredit"/>
      <charset val="238"/>
    </font>
    <font>
      <sz val="10"/>
      <color theme="1"/>
      <name val="Arial"/>
      <family val="2"/>
      <charset val="238"/>
    </font>
    <font>
      <sz val="10"/>
      <name val="Arial CE"/>
      <charset val="238"/>
    </font>
    <font>
      <sz val="8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0"/>
      <name val="Arial"/>
      <family val="2"/>
      <charset val="238"/>
    </font>
    <font>
      <sz val="9"/>
      <color indexed="9"/>
      <name val="Arial"/>
      <family val="2"/>
      <charset val="238"/>
    </font>
    <font>
      <b/>
      <sz val="11"/>
      <color indexed="9"/>
      <name val="UniCredit"/>
      <charset val="238"/>
    </font>
    <font>
      <sz val="12"/>
      <color theme="1"/>
      <name val="Arial Black"/>
      <family val="2"/>
      <charset val="238"/>
    </font>
    <font>
      <b/>
      <sz val="14"/>
      <color rgb="FFFF0000"/>
      <name val="Arial"/>
      <family val="2"/>
      <charset val="238"/>
    </font>
    <font>
      <sz val="10"/>
      <color theme="0"/>
      <name val="Arial"/>
      <family val="2"/>
      <charset val="238"/>
    </font>
    <font>
      <b/>
      <sz val="10"/>
      <color theme="1"/>
      <name val="Arial"/>
      <family val="2"/>
      <charset val="238"/>
    </font>
    <font>
      <u/>
      <sz val="10"/>
      <color theme="10"/>
      <name val="Arial"/>
      <family val="2"/>
      <charset val="238"/>
    </font>
    <font>
      <sz val="8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u/>
      <sz val="10"/>
      <color theme="1"/>
      <name val="Arial"/>
      <family val="2"/>
      <charset val="238"/>
    </font>
    <font>
      <sz val="11"/>
      <color theme="0"/>
      <name val="Calibri"/>
      <family val="2"/>
      <charset val="238"/>
      <scheme val="minor"/>
    </font>
    <font>
      <sz val="10"/>
      <name val="Arial"/>
      <family val="2"/>
      <charset val="238"/>
    </font>
    <font>
      <sz val="11"/>
      <color rgb="FFFF0000"/>
      <name val="Calibri"/>
      <family val="2"/>
      <charset val="238"/>
      <scheme val="minor"/>
    </font>
    <font>
      <sz val="11"/>
      <color theme="0"/>
      <name val="Calibri"/>
      <family val="2"/>
      <scheme val="minor"/>
    </font>
    <font>
      <sz val="11"/>
      <color theme="0"/>
      <name val="UniCredit"/>
      <charset val="238"/>
    </font>
    <font>
      <sz val="11"/>
      <name val="Calibri"/>
      <family val="2"/>
      <scheme val="minor"/>
    </font>
    <font>
      <b/>
      <sz val="12"/>
      <name val="UniCredit"/>
      <charset val="238"/>
    </font>
    <font>
      <sz val="12"/>
      <name val="UniCredit"/>
      <charset val="238"/>
    </font>
    <font>
      <sz val="10"/>
      <name val="UniCredit"/>
      <charset val="238"/>
    </font>
    <font>
      <i/>
      <sz val="10"/>
      <color theme="1"/>
      <name val="Arial"/>
      <family val="2"/>
      <charset val="238"/>
    </font>
  </fonts>
  <fills count="9">
    <fill>
      <patternFill patternType="none"/>
    </fill>
    <fill>
      <patternFill patternType="gray125"/>
    </fill>
    <fill>
      <patternFill patternType="solid">
        <fgColor rgb="FF07AFD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D9D9D9"/>
        <bgColor indexed="64"/>
      </patternFill>
    </fill>
  </fills>
  <borders count="4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ck">
        <color theme="0"/>
      </left>
      <right/>
      <top style="thick">
        <color theme="0"/>
      </top>
      <bottom style="thick">
        <color theme="0"/>
      </bottom>
      <diagonal/>
    </border>
    <border>
      <left/>
      <right/>
      <top style="thick">
        <color theme="0"/>
      </top>
      <bottom style="thick">
        <color theme="0"/>
      </bottom>
      <diagonal/>
    </border>
    <border>
      <left/>
      <right style="thick">
        <color theme="0"/>
      </right>
      <top style="thick">
        <color theme="0"/>
      </top>
      <bottom style="thick">
        <color theme="0"/>
      </bottom>
      <diagonal/>
    </border>
    <border>
      <left style="thick">
        <color theme="0"/>
      </left>
      <right/>
      <top style="thick">
        <color theme="0"/>
      </top>
      <bottom/>
      <diagonal/>
    </border>
    <border>
      <left/>
      <right/>
      <top style="thick">
        <color theme="0"/>
      </top>
      <bottom/>
      <diagonal/>
    </border>
    <border>
      <left/>
      <right style="thick">
        <color theme="0"/>
      </right>
      <top style="thick">
        <color theme="0"/>
      </top>
      <bottom/>
      <diagonal/>
    </border>
  </borders>
  <cellStyleXfs count="18">
    <xf numFmtId="0" fontId="0" fillId="0" borderId="0"/>
    <xf numFmtId="0" fontId="4" fillId="0" borderId="0"/>
    <xf numFmtId="9" fontId="3" fillId="0" borderId="0" applyFont="0" applyFill="0" applyBorder="0" applyAlignment="0" applyProtection="0"/>
    <xf numFmtId="0" fontId="3" fillId="0" borderId="0"/>
    <xf numFmtId="0" fontId="2" fillId="0" borderId="0"/>
    <xf numFmtId="43" fontId="2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16" fillId="0" borderId="0"/>
    <xf numFmtId="0" fontId="16" fillId="0" borderId="0"/>
    <xf numFmtId="9" fontId="16" fillId="0" borderId="0" applyFont="0" applyFill="0" applyBorder="0" applyAlignment="0" applyProtection="0"/>
    <xf numFmtId="0" fontId="17" fillId="0" borderId="0"/>
    <xf numFmtId="44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167" fontId="17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28" fillId="0" borderId="0" applyNumberFormat="0" applyFill="0" applyBorder="0" applyAlignment="0" applyProtection="0">
      <alignment vertical="top"/>
      <protection locked="0"/>
    </xf>
    <xf numFmtId="0" fontId="33" fillId="0" borderId="0"/>
  </cellStyleXfs>
  <cellXfs count="348">
    <xf numFmtId="0" fontId="0" fillId="0" borderId="0" xfId="0"/>
    <xf numFmtId="0" fontId="6" fillId="0" borderId="0" xfId="1" applyFont="1"/>
    <xf numFmtId="0" fontId="5" fillId="2" borderId="4" xfId="1" applyFont="1" applyFill="1" applyBorder="1" applyAlignment="1">
      <alignment horizontal="center"/>
    </xf>
    <xf numFmtId="3" fontId="6" fillId="0" borderId="4" xfId="3" applyNumberFormat="1" applyFont="1" applyBorder="1" applyAlignment="1">
      <alignment horizontal="center" vertical="center"/>
    </xf>
    <xf numFmtId="3" fontId="6" fillId="0" borderId="4" xfId="1" applyNumberFormat="1" applyFont="1" applyBorder="1"/>
    <xf numFmtId="0" fontId="3" fillId="0" borderId="0" xfId="3"/>
    <xf numFmtId="0" fontId="2" fillId="0" borderId="0" xfId="4"/>
    <xf numFmtId="0" fontId="6" fillId="0" borderId="4" xfId="3" applyFont="1" applyBorder="1" applyAlignment="1" applyProtection="1">
      <alignment horizontal="center" vertical="center"/>
      <protection locked="0"/>
    </xf>
    <xf numFmtId="3" fontId="7" fillId="0" borderId="4" xfId="3" applyNumberFormat="1" applyFont="1" applyBorder="1" applyAlignment="1" applyProtection="1">
      <alignment horizontal="center" vertical="center"/>
      <protection locked="0"/>
    </xf>
    <xf numFmtId="10" fontId="6" fillId="0" borderId="4" xfId="3" applyNumberFormat="1" applyFont="1" applyBorder="1" applyAlignment="1" applyProtection="1">
      <alignment horizontal="center" vertical="center"/>
      <protection locked="0"/>
    </xf>
    <xf numFmtId="0" fontId="6" fillId="0" borderId="4" xfId="3" applyFont="1" applyBorder="1" applyAlignment="1" applyProtection="1">
      <alignment horizontal="center" vertical="center" wrapText="1"/>
      <protection locked="0"/>
    </xf>
    <xf numFmtId="3" fontId="6" fillId="0" borderId="4" xfId="3" applyNumberFormat="1" applyFont="1" applyBorder="1" applyAlignment="1" applyProtection="1">
      <alignment horizontal="center" vertical="center"/>
      <protection locked="0"/>
    </xf>
    <xf numFmtId="0" fontId="6" fillId="0" borderId="0" xfId="3" applyFont="1"/>
    <xf numFmtId="0" fontId="6" fillId="0" borderId="4" xfId="3" applyFont="1" applyBorder="1" applyAlignment="1">
      <alignment horizontal="center" vertical="center"/>
    </xf>
    <xf numFmtId="14" fontId="6" fillId="0" borderId="4" xfId="3" applyNumberFormat="1" applyFont="1" applyBorder="1" applyAlignment="1">
      <alignment horizontal="center" vertical="center"/>
    </xf>
    <xf numFmtId="10" fontId="6" fillId="0" borderId="4" xfId="3" applyNumberFormat="1" applyFont="1" applyBorder="1" applyAlignment="1">
      <alignment horizontal="center" vertical="center"/>
    </xf>
    <xf numFmtId="0" fontId="7" fillId="0" borderId="4" xfId="4" applyFont="1" applyBorder="1" applyAlignment="1">
      <alignment horizontal="left" vertical="top" wrapText="1"/>
    </xf>
    <xf numFmtId="0" fontId="7" fillId="0" borderId="4" xfId="4" applyFont="1" applyBorder="1" applyAlignment="1">
      <alignment vertical="top" wrapText="1"/>
    </xf>
    <xf numFmtId="164" fontId="7" fillId="0" borderId="4" xfId="5" applyNumberFormat="1" applyFont="1" applyFill="1" applyBorder="1" applyAlignment="1">
      <alignment horizontal="left" vertical="top" wrapText="1"/>
    </xf>
    <xf numFmtId="0" fontId="8" fillId="0" borderId="4" xfId="4" applyFont="1" applyBorder="1" applyAlignment="1">
      <alignment vertical="top" wrapText="1"/>
    </xf>
    <xf numFmtId="164" fontId="8" fillId="0" borderId="4" xfId="5" applyNumberFormat="1" applyFont="1" applyFill="1" applyBorder="1" applyAlignment="1">
      <alignment vertical="top" wrapText="1"/>
    </xf>
    <xf numFmtId="14" fontId="8" fillId="0" borderId="4" xfId="4" applyNumberFormat="1" applyFont="1" applyBorder="1" applyAlignment="1">
      <alignment vertical="top"/>
    </xf>
    <xf numFmtId="0" fontId="10" fillId="0" borderId="0" xfId="6" applyFont="1"/>
    <xf numFmtId="0" fontId="11" fillId="0" borderId="0" xfId="6" applyFont="1" applyAlignment="1">
      <alignment horizontal="left" wrapText="1"/>
    </xf>
    <xf numFmtId="0" fontId="5" fillId="0" borderId="0" xfId="3" applyFont="1" applyFill="1" applyBorder="1" applyAlignment="1">
      <alignment horizontal="left" vertical="center"/>
    </xf>
    <xf numFmtId="3" fontId="5" fillId="0" borderId="0" xfId="3" applyNumberFormat="1" applyFont="1" applyFill="1" applyBorder="1" applyAlignment="1">
      <alignment vertical="center"/>
    </xf>
    <xf numFmtId="0" fontId="5" fillId="0" borderId="0" xfId="3" applyFont="1" applyFill="1" applyBorder="1" applyAlignment="1">
      <alignment vertical="center"/>
    </xf>
    <xf numFmtId="0" fontId="6" fillId="0" borderId="0" xfId="6" applyFont="1" applyAlignment="1">
      <alignment horizontal="left"/>
    </xf>
    <xf numFmtId="0" fontId="6" fillId="0" borderId="0" xfId="6" applyFont="1" applyAlignment="1"/>
    <xf numFmtId="3" fontId="6" fillId="0" borderId="0" xfId="6" applyNumberFormat="1" applyFont="1" applyAlignment="1"/>
    <xf numFmtId="0" fontId="6" fillId="0" borderId="0" xfId="6" applyFont="1" applyBorder="1" applyAlignment="1">
      <alignment wrapText="1"/>
    </xf>
    <xf numFmtId="0" fontId="6" fillId="0" borderId="13" xfId="6" applyFont="1" applyBorder="1" applyAlignment="1">
      <alignment vertical="center"/>
    </xf>
    <xf numFmtId="0" fontId="6" fillId="0" borderId="9" xfId="6" applyFont="1" applyBorder="1" applyAlignment="1">
      <alignment vertical="center"/>
    </xf>
    <xf numFmtId="0" fontId="6" fillId="0" borderId="7" xfId="6" applyFont="1" applyBorder="1" applyAlignment="1">
      <alignment vertical="center"/>
    </xf>
    <xf numFmtId="0" fontId="6" fillId="0" borderId="4" xfId="6" applyFont="1" applyBorder="1" applyAlignment="1">
      <alignment vertical="center"/>
    </xf>
    <xf numFmtId="0" fontId="6" fillId="0" borderId="11" xfId="6" applyFont="1" applyBorder="1" applyAlignment="1">
      <alignment vertical="center"/>
    </xf>
    <xf numFmtId="0" fontId="6" fillId="0" borderId="8" xfId="6" applyFont="1" applyBorder="1" applyAlignment="1">
      <alignment vertical="center"/>
    </xf>
    <xf numFmtId="0" fontId="5" fillId="2" borderId="7" xfId="1" applyFont="1" applyFill="1" applyBorder="1" applyAlignment="1">
      <alignment horizontal="center" vertical="center"/>
    </xf>
    <xf numFmtId="0" fontId="5" fillId="2" borderId="4" xfId="1" applyFont="1" applyFill="1" applyBorder="1" applyAlignment="1">
      <alignment horizontal="center" vertical="center"/>
    </xf>
    <xf numFmtId="0" fontId="6" fillId="0" borderId="0" xfId="6" applyFont="1" applyAlignment="1">
      <alignment vertical="center"/>
    </xf>
    <xf numFmtId="3" fontId="6" fillId="0" borderId="0" xfId="6" applyNumberFormat="1" applyFont="1" applyAlignment="1">
      <alignment vertical="center"/>
    </xf>
    <xf numFmtId="0" fontId="6" fillId="0" borderId="0" xfId="1" applyFont="1" applyAlignment="1"/>
    <xf numFmtId="3" fontId="6" fillId="0" borderId="4" xfId="1" applyNumberFormat="1" applyFont="1" applyBorder="1" applyAlignment="1">
      <alignment vertical="center"/>
    </xf>
    <xf numFmtId="0" fontId="6" fillId="0" borderId="0" xfId="3" applyFont="1" applyAlignment="1">
      <alignment vertical="center"/>
    </xf>
    <xf numFmtId="0" fontId="3" fillId="0" borderId="0" xfId="3" applyAlignment="1">
      <alignment vertical="center"/>
    </xf>
    <xf numFmtId="0" fontId="2" fillId="0" borderId="0" xfId="4" applyAlignment="1">
      <alignment vertical="center"/>
    </xf>
    <xf numFmtId="0" fontId="7" fillId="0" borderId="0" xfId="3" applyFont="1" applyAlignment="1">
      <alignment vertical="center"/>
    </xf>
    <xf numFmtId="0" fontId="12" fillId="0" borderId="0" xfId="3" applyFont="1" applyAlignment="1">
      <alignment vertical="center"/>
    </xf>
    <xf numFmtId="0" fontId="6" fillId="0" borderId="0" xfId="1" applyFont="1" applyAlignment="1">
      <alignment vertical="center"/>
    </xf>
    <xf numFmtId="0" fontId="18" fillId="3" borderId="0" xfId="11" applyFont="1" applyFill="1"/>
    <xf numFmtId="0" fontId="19" fillId="3" borderId="0" xfId="11" applyFont="1" applyFill="1"/>
    <xf numFmtId="0" fontId="18" fillId="3" borderId="0" xfId="11" applyFont="1" applyFill="1" applyAlignment="1">
      <alignment horizontal="right" vertical="center"/>
    </xf>
    <xf numFmtId="0" fontId="20" fillId="3" borderId="0" xfId="11" applyFont="1" applyFill="1" applyAlignment="1">
      <alignment horizontal="center" vertical="center"/>
    </xf>
    <xf numFmtId="0" fontId="9" fillId="6" borderId="0" xfId="11" applyFont="1" applyFill="1"/>
    <xf numFmtId="0" fontId="17" fillId="0" borderId="0" xfId="11"/>
    <xf numFmtId="0" fontId="17" fillId="3" borderId="0" xfId="11" applyFill="1"/>
    <xf numFmtId="0" fontId="9" fillId="3" borderId="0" xfId="11" applyFont="1" applyFill="1" applyAlignment="1">
      <alignment horizontal="right" vertical="center"/>
    </xf>
    <xf numFmtId="0" fontId="21" fillId="3" borderId="0" xfId="11" applyFont="1" applyFill="1" applyAlignment="1">
      <alignment horizontal="center" vertical="center"/>
    </xf>
    <xf numFmtId="0" fontId="22" fillId="3" borderId="0" xfId="11" applyFont="1" applyFill="1" applyAlignment="1">
      <alignment vertical="center" wrapText="1"/>
    </xf>
    <xf numFmtId="3" fontId="6" fillId="8" borderId="4" xfId="1" applyNumberFormat="1" applyFont="1" applyFill="1" applyBorder="1" applyAlignment="1">
      <alignment vertical="center"/>
    </xf>
    <xf numFmtId="0" fontId="6" fillId="8" borderId="4" xfId="1" applyFont="1" applyFill="1" applyBorder="1" applyAlignment="1">
      <alignment vertical="center"/>
    </xf>
    <xf numFmtId="3" fontId="6" fillId="8" borderId="4" xfId="1" applyNumberFormat="1" applyFont="1" applyFill="1" applyBorder="1"/>
    <xf numFmtId="0" fontId="7" fillId="3" borderId="0" xfId="11" applyFont="1" applyFill="1"/>
    <xf numFmtId="0" fontId="5" fillId="2" borderId="4" xfId="11" applyFont="1" applyFill="1" applyBorder="1" applyAlignment="1">
      <alignment horizontal="center" vertical="center" wrapText="1"/>
    </xf>
    <xf numFmtId="0" fontId="7" fillId="6" borderId="4" xfId="11" applyFont="1" applyFill="1" applyBorder="1" applyAlignment="1">
      <alignment horizontal="justify" vertical="top" wrapText="1"/>
    </xf>
    <xf numFmtId="14" fontId="7" fillId="6" borderId="4" xfId="11" applyNumberFormat="1" applyFont="1" applyFill="1" applyBorder="1" applyAlignment="1">
      <alignment horizontal="center" vertical="top" wrapText="1"/>
    </xf>
    <xf numFmtId="166" fontId="7" fillId="6" borderId="4" xfId="12" applyNumberFormat="1" applyFont="1" applyFill="1" applyBorder="1" applyAlignment="1">
      <alignment horizontal="right" vertical="top" wrapText="1"/>
    </xf>
    <xf numFmtId="0" fontId="5" fillId="2" borderId="5" xfId="11" applyFont="1" applyFill="1" applyBorder="1"/>
    <xf numFmtId="0" fontId="23" fillId="2" borderId="4" xfId="11" applyFont="1" applyFill="1" applyBorder="1" applyAlignment="1">
      <alignment horizontal="center" vertical="center" wrapText="1"/>
    </xf>
    <xf numFmtId="3" fontId="6" fillId="4" borderId="28" xfId="6" applyNumberFormat="1" applyFont="1" applyFill="1" applyBorder="1" applyAlignment="1">
      <alignment horizontal="right" vertical="center"/>
    </xf>
    <xf numFmtId="3" fontId="6" fillId="0" borderId="28" xfId="6" applyNumberFormat="1" applyFont="1" applyBorder="1" applyAlignment="1">
      <alignment horizontal="right" vertical="center"/>
    </xf>
    <xf numFmtId="3" fontId="14" fillId="4" borderId="27" xfId="6" applyNumberFormat="1" applyFont="1" applyFill="1" applyBorder="1" applyAlignment="1">
      <alignment horizontal="right" vertical="center"/>
    </xf>
    <xf numFmtId="3" fontId="14" fillId="4" borderId="28" xfId="6" applyNumberFormat="1" applyFont="1" applyFill="1" applyBorder="1" applyAlignment="1">
      <alignment horizontal="right" vertical="center"/>
    </xf>
    <xf numFmtId="3" fontId="6" fillId="0" borderId="27" xfId="6" applyNumberFormat="1" applyFont="1" applyBorder="1" applyAlignment="1">
      <alignment horizontal="right" vertical="center"/>
    </xf>
    <xf numFmtId="165" fontId="7" fillId="0" borderId="28" xfId="7" applyNumberFormat="1" applyFont="1" applyFill="1" applyBorder="1" applyAlignment="1">
      <alignment horizontal="right" vertical="center"/>
    </xf>
    <xf numFmtId="165" fontId="6" fillId="5" borderId="0" xfId="7" applyNumberFormat="1" applyFont="1" applyFill="1" applyBorder="1" applyAlignment="1">
      <alignment horizontal="right" vertical="center"/>
    </xf>
    <xf numFmtId="3" fontId="6" fillId="0" borderId="9" xfId="6" applyNumberFormat="1" applyFont="1" applyBorder="1" applyAlignment="1">
      <alignment horizontal="right" vertical="center"/>
    </xf>
    <xf numFmtId="3" fontId="6" fillId="4" borderId="13" xfId="6" applyNumberFormat="1" applyFont="1" applyFill="1" applyBorder="1" applyAlignment="1">
      <alignment horizontal="right" vertical="center"/>
    </xf>
    <xf numFmtId="3" fontId="6" fillId="4" borderId="9" xfId="6" applyNumberFormat="1" applyFont="1" applyFill="1" applyBorder="1" applyAlignment="1">
      <alignment horizontal="right" vertical="center"/>
    </xf>
    <xf numFmtId="3" fontId="6" fillId="0" borderId="8" xfId="6" applyNumberFormat="1" applyFont="1" applyBorder="1" applyAlignment="1">
      <alignment horizontal="right" vertical="center"/>
    </xf>
    <xf numFmtId="0" fontId="6" fillId="0" borderId="4" xfId="6" applyFont="1" applyBorder="1" applyAlignment="1">
      <alignment horizontal="right" vertical="center"/>
    </xf>
    <xf numFmtId="0" fontId="6" fillId="0" borderId="8" xfId="6" applyFont="1" applyBorder="1" applyAlignment="1">
      <alignment horizontal="right" vertical="center"/>
    </xf>
    <xf numFmtId="166" fontId="7" fillId="6" borderId="4" xfId="12" applyNumberFormat="1" applyFont="1" applyFill="1" applyBorder="1" applyAlignment="1">
      <alignment vertical="top" wrapText="1"/>
    </xf>
    <xf numFmtId="0" fontId="5" fillId="2" borderId="4" xfId="3" applyFont="1" applyFill="1" applyBorder="1" applyAlignment="1">
      <alignment horizontal="center" vertical="center"/>
    </xf>
    <xf numFmtId="0" fontId="5" fillId="2" borderId="4" xfId="3" applyFont="1" applyFill="1" applyBorder="1" applyAlignment="1">
      <alignment horizontal="center" vertical="center" wrapText="1"/>
    </xf>
    <xf numFmtId="0" fontId="7" fillId="6" borderId="4" xfId="11" applyFont="1" applyFill="1" applyBorder="1" applyAlignment="1">
      <alignment vertical="top" wrapText="1"/>
    </xf>
    <xf numFmtId="0" fontId="15" fillId="6" borderId="4" xfId="11" applyFont="1" applyFill="1" applyBorder="1" applyAlignment="1">
      <alignment vertical="top" wrapText="1"/>
    </xf>
    <xf numFmtId="3" fontId="5" fillId="2" borderId="4" xfId="11" applyNumberFormat="1" applyFont="1" applyFill="1" applyBorder="1" applyAlignment="1">
      <alignment vertical="top" wrapText="1"/>
    </xf>
    <xf numFmtId="3" fontId="5" fillId="2" borderId="4" xfId="11" applyNumberFormat="1" applyFont="1" applyFill="1" applyBorder="1" applyAlignment="1">
      <alignment horizontal="center" vertical="top" wrapText="1"/>
    </xf>
    <xf numFmtId="3" fontId="5" fillId="2" borderId="4" xfId="12" applyNumberFormat="1" applyFont="1" applyFill="1" applyBorder="1" applyAlignment="1">
      <alignment horizontal="right" vertical="top" wrapText="1"/>
    </xf>
    <xf numFmtId="9" fontId="5" fillId="2" borderId="4" xfId="15" applyFont="1" applyFill="1" applyBorder="1" applyAlignment="1">
      <alignment horizontal="right" vertical="top" wrapText="1"/>
    </xf>
    <xf numFmtId="0" fontId="5" fillId="2" borderId="4" xfId="1" applyFont="1" applyFill="1" applyBorder="1" applyAlignment="1">
      <alignment horizontal="center" vertical="center"/>
    </xf>
    <xf numFmtId="0" fontId="6" fillId="0" borderId="4" xfId="1" applyFont="1" applyBorder="1" applyAlignment="1">
      <alignment vertical="center"/>
    </xf>
    <xf numFmtId="0" fontId="5" fillId="2" borderId="4" xfId="1" applyFont="1" applyFill="1" applyBorder="1" applyAlignment="1">
      <alignment vertical="center"/>
    </xf>
    <xf numFmtId="3" fontId="5" fillId="2" borderId="4" xfId="1" applyNumberFormat="1" applyFont="1" applyFill="1" applyBorder="1" applyAlignment="1">
      <alignment vertical="center"/>
    </xf>
    <xf numFmtId="9" fontId="5" fillId="2" borderId="4" xfId="2" applyFont="1" applyFill="1" applyBorder="1" applyAlignment="1">
      <alignment horizontal="center"/>
    </xf>
    <xf numFmtId="0" fontId="6" fillId="0" borderId="4" xfId="1" applyFont="1" applyBorder="1"/>
    <xf numFmtId="0" fontId="6" fillId="8" borderId="4" xfId="1" applyFont="1" applyFill="1" applyBorder="1"/>
    <xf numFmtId="9" fontId="6" fillId="8" borderId="4" xfId="2" applyFont="1" applyFill="1" applyBorder="1"/>
    <xf numFmtId="0" fontId="5" fillId="2" borderId="4" xfId="1" applyFont="1" applyFill="1" applyBorder="1"/>
    <xf numFmtId="3" fontId="5" fillId="2" borderId="4" xfId="1" applyNumberFormat="1" applyFont="1" applyFill="1" applyBorder="1"/>
    <xf numFmtId="9" fontId="5" fillId="2" borderId="4" xfId="2" applyFont="1" applyFill="1" applyBorder="1"/>
    <xf numFmtId="9" fontId="5" fillId="2" borderId="4" xfId="2" applyFont="1" applyFill="1" applyBorder="1" applyAlignment="1">
      <alignment horizontal="center" vertical="center"/>
    </xf>
    <xf numFmtId="9" fontId="6" fillId="8" borderId="4" xfId="2" applyFont="1" applyFill="1" applyBorder="1" applyAlignment="1">
      <alignment vertical="center"/>
    </xf>
    <xf numFmtId="9" fontId="5" fillId="2" borderId="4" xfId="2" applyFont="1" applyFill="1" applyBorder="1" applyAlignment="1">
      <alignment vertical="center"/>
    </xf>
    <xf numFmtId="3" fontId="5" fillId="2" borderId="4" xfId="3" applyNumberFormat="1" applyFont="1" applyFill="1" applyBorder="1" applyAlignment="1">
      <alignment vertical="center"/>
    </xf>
    <xf numFmtId="3" fontId="13" fillId="4" borderId="11" xfId="6" applyNumberFormat="1" applyFont="1" applyFill="1" applyBorder="1" applyAlignment="1">
      <alignment horizontal="right" vertical="center"/>
    </xf>
    <xf numFmtId="3" fontId="13" fillId="4" borderId="8" xfId="6" applyNumberFormat="1" applyFont="1" applyFill="1" applyBorder="1" applyAlignment="1">
      <alignment horizontal="right" vertical="center"/>
    </xf>
    <xf numFmtId="3" fontId="13" fillId="4" borderId="28" xfId="6" applyNumberFormat="1" applyFont="1" applyFill="1" applyBorder="1" applyAlignment="1">
      <alignment horizontal="right" vertical="center"/>
    </xf>
    <xf numFmtId="3" fontId="15" fillId="4" borderId="11" xfId="6" applyNumberFormat="1" applyFont="1" applyFill="1" applyBorder="1" applyAlignment="1">
      <alignment horizontal="right" vertical="center"/>
    </xf>
    <xf numFmtId="3" fontId="15" fillId="4" borderId="8" xfId="6" applyNumberFormat="1" applyFont="1" applyFill="1" applyBorder="1" applyAlignment="1">
      <alignment horizontal="right" vertical="center"/>
    </xf>
    <xf numFmtId="165" fontId="15" fillId="4" borderId="13" xfId="7" applyNumberFormat="1" applyFont="1" applyFill="1" applyBorder="1" applyAlignment="1">
      <alignment horizontal="right" vertical="center"/>
    </xf>
    <xf numFmtId="165" fontId="15" fillId="4" borderId="9" xfId="7" applyNumberFormat="1" applyFont="1" applyFill="1" applyBorder="1" applyAlignment="1">
      <alignment horizontal="right" vertical="center"/>
    </xf>
    <xf numFmtId="3" fontId="13" fillId="4" borderId="27" xfId="6" applyNumberFormat="1" applyFont="1" applyFill="1" applyBorder="1" applyAlignment="1">
      <alignment horizontal="right" vertical="center"/>
    </xf>
    <xf numFmtId="3" fontId="6" fillId="4" borderId="27" xfId="6" applyNumberFormat="1" applyFont="1" applyFill="1" applyBorder="1" applyAlignment="1">
      <alignment horizontal="right" vertical="center"/>
    </xf>
    <xf numFmtId="165" fontId="7" fillId="0" borderId="27" xfId="7" applyNumberFormat="1" applyFont="1" applyFill="1" applyBorder="1" applyAlignment="1">
      <alignment horizontal="right" vertical="center"/>
    </xf>
    <xf numFmtId="3" fontId="6" fillId="0" borderId="13" xfId="6" applyNumberFormat="1" applyFont="1" applyBorder="1" applyAlignment="1">
      <alignment horizontal="right" vertical="center"/>
    </xf>
    <xf numFmtId="0" fontId="5" fillId="2" borderId="4" xfId="1" applyFont="1" applyFill="1" applyBorder="1" applyAlignment="1">
      <alignment horizontal="left" vertical="center"/>
    </xf>
    <xf numFmtId="0" fontId="13" fillId="4" borderId="28" xfId="6" applyFont="1" applyFill="1" applyBorder="1" applyAlignment="1">
      <alignment vertical="center"/>
    </xf>
    <xf numFmtId="0" fontId="6" fillId="7" borderId="28" xfId="6" applyFont="1" applyFill="1" applyBorder="1" applyAlignment="1">
      <alignment vertical="center"/>
    </xf>
    <xf numFmtId="0" fontId="6" fillId="0" borderId="28" xfId="6" applyFont="1" applyBorder="1" applyAlignment="1">
      <alignment vertical="center"/>
    </xf>
    <xf numFmtId="0" fontId="13" fillId="4" borderId="8" xfId="6" applyFont="1" applyFill="1" applyBorder="1" applyAlignment="1">
      <alignment vertical="center"/>
    </xf>
    <xf numFmtId="0" fontId="14" fillId="4" borderId="28" xfId="6" applyFont="1" applyFill="1" applyBorder="1" applyAlignment="1">
      <alignment vertical="center"/>
    </xf>
    <xf numFmtId="0" fontId="6" fillId="0" borderId="28" xfId="6" applyFont="1" applyBorder="1" applyAlignment="1">
      <alignment horizontal="left" vertical="center" indent="1"/>
    </xf>
    <xf numFmtId="0" fontId="15" fillId="4" borderId="8" xfId="6" applyFont="1" applyFill="1" applyBorder="1" applyAlignment="1">
      <alignment vertical="center"/>
    </xf>
    <xf numFmtId="0" fontId="15" fillId="4" borderId="9" xfId="6" applyFont="1" applyFill="1" applyBorder="1" applyAlignment="1">
      <alignment vertical="center"/>
    </xf>
    <xf numFmtId="0" fontId="7" fillId="0" borderId="28" xfId="6" applyFont="1" applyBorder="1" applyAlignment="1">
      <alignment vertical="center"/>
    </xf>
    <xf numFmtId="0" fontId="6" fillId="4" borderId="28" xfId="6" applyFont="1" applyFill="1" applyBorder="1" applyAlignment="1">
      <alignment vertical="center"/>
    </xf>
    <xf numFmtId="0" fontId="6" fillId="4" borderId="9" xfId="6" applyFont="1" applyFill="1" applyBorder="1" applyAlignment="1">
      <alignment vertical="center"/>
    </xf>
    <xf numFmtId="0" fontId="6" fillId="8" borderId="10" xfId="6" applyFont="1" applyFill="1" applyBorder="1" applyAlignment="1">
      <alignment vertical="center"/>
    </xf>
    <xf numFmtId="165" fontId="6" fillId="5" borderId="37" xfId="7" applyNumberFormat="1" applyFont="1" applyFill="1" applyBorder="1" applyAlignment="1">
      <alignment horizontal="right" vertical="center"/>
    </xf>
    <xf numFmtId="9" fontId="6" fillId="5" borderId="37" xfId="15" applyFont="1" applyFill="1" applyBorder="1" applyAlignment="1">
      <alignment horizontal="right" vertical="center"/>
    </xf>
    <xf numFmtId="165" fontId="6" fillId="5" borderId="11" xfId="7" applyNumberFormat="1" applyFont="1" applyFill="1" applyBorder="1" applyAlignment="1">
      <alignment horizontal="right" vertical="center"/>
    </xf>
    <xf numFmtId="0" fontId="6" fillId="8" borderId="38" xfId="6" applyFont="1" applyFill="1" applyBorder="1" applyAlignment="1">
      <alignment vertical="center"/>
    </xf>
    <xf numFmtId="165" fontId="6" fillId="5" borderId="27" xfId="7" applyNumberFormat="1" applyFont="1" applyFill="1" applyBorder="1" applyAlignment="1">
      <alignment horizontal="right" vertical="center"/>
    </xf>
    <xf numFmtId="0" fontId="6" fillId="5" borderId="38" xfId="6" applyFont="1" applyFill="1" applyBorder="1" applyAlignment="1">
      <alignment vertical="center"/>
    </xf>
    <xf numFmtId="0" fontId="6" fillId="5" borderId="12" xfId="6" applyFont="1" applyFill="1" applyBorder="1" applyAlignment="1">
      <alignment vertical="center"/>
    </xf>
    <xf numFmtId="165" fontId="6" fillId="5" borderId="31" xfId="7" applyNumberFormat="1" applyFont="1" applyFill="1" applyBorder="1" applyAlignment="1">
      <alignment horizontal="right" vertical="center"/>
    </xf>
    <xf numFmtId="165" fontId="6" fillId="5" borderId="13" xfId="7" applyNumberFormat="1" applyFont="1" applyFill="1" applyBorder="1" applyAlignment="1">
      <alignment horizontal="right" vertical="center"/>
    </xf>
    <xf numFmtId="0" fontId="6" fillId="0" borderId="0" xfId="6" applyFont="1" applyBorder="1" applyAlignment="1">
      <alignment vertical="center"/>
    </xf>
    <xf numFmtId="0" fontId="5" fillId="2" borderId="4" xfId="1" applyFont="1" applyFill="1" applyBorder="1" applyAlignment="1">
      <alignment horizontal="left"/>
    </xf>
    <xf numFmtId="3" fontId="6" fillId="4" borderId="4" xfId="6" applyNumberFormat="1" applyFont="1" applyFill="1" applyBorder="1" applyAlignment="1">
      <alignment horizontal="right" vertical="center"/>
    </xf>
    <xf numFmtId="0" fontId="6" fillId="4" borderId="4" xfId="6" applyFont="1" applyFill="1" applyBorder="1" applyAlignment="1"/>
    <xf numFmtId="0" fontId="6" fillId="0" borderId="9" xfId="6" applyFont="1" applyBorder="1" applyAlignment="1"/>
    <xf numFmtId="0" fontId="6" fillId="4" borderId="9" xfId="6" applyFont="1" applyFill="1" applyBorder="1" applyAlignment="1"/>
    <xf numFmtId="0" fontId="5" fillId="2" borderId="4" xfId="1" applyFont="1" applyFill="1" applyBorder="1" applyAlignment="1">
      <alignment horizontal="center" vertical="center" wrapText="1"/>
    </xf>
    <xf numFmtId="0" fontId="6" fillId="0" borderId="9" xfId="6" applyFont="1" applyBorder="1" applyAlignment="1">
      <alignment horizontal="right" vertical="center"/>
    </xf>
    <xf numFmtId="3" fontId="5" fillId="2" borderId="7" xfId="3" applyNumberFormat="1" applyFont="1" applyFill="1" applyBorder="1" applyAlignment="1">
      <alignment horizontal="right" vertical="center"/>
    </xf>
    <xf numFmtId="0" fontId="5" fillId="2" borderId="4" xfId="1" applyFont="1" applyFill="1" applyBorder="1" applyAlignment="1">
      <alignment horizontal="right" vertical="center"/>
    </xf>
    <xf numFmtId="3" fontId="6" fillId="0" borderId="7" xfId="6" applyNumberFormat="1" applyFont="1" applyBorder="1" applyAlignment="1">
      <alignment horizontal="right" vertical="center"/>
    </xf>
    <xf numFmtId="0" fontId="6" fillId="0" borderId="28" xfId="6" applyFont="1" applyBorder="1" applyAlignment="1">
      <alignment horizontal="right" vertical="center"/>
    </xf>
    <xf numFmtId="0" fontId="7" fillId="3" borderId="4" xfId="11" applyFont="1" applyFill="1" applyBorder="1" applyAlignment="1" applyProtection="1">
      <alignment horizontal="center" vertical="center"/>
      <protection locked="0"/>
    </xf>
    <xf numFmtId="3" fontId="7" fillId="3" borderId="4" xfId="14" applyNumberFormat="1" applyFont="1" applyFill="1" applyBorder="1" applyAlignment="1" applyProtection="1">
      <alignment horizontal="right" vertical="center"/>
      <protection locked="0"/>
    </xf>
    <xf numFmtId="3" fontId="7" fillId="3" borderId="4" xfId="11" applyNumberFormat="1" applyFont="1" applyFill="1" applyBorder="1" applyAlignment="1" applyProtection="1">
      <alignment horizontal="right" vertical="center"/>
      <protection locked="0"/>
    </xf>
    <xf numFmtId="9" fontId="7" fillId="3" borderId="4" xfId="15" applyFont="1" applyFill="1" applyBorder="1" applyAlignment="1" applyProtection="1">
      <alignment horizontal="center" vertical="center"/>
      <protection locked="0"/>
    </xf>
    <xf numFmtId="14" fontId="7" fillId="3" borderId="4" xfId="11" applyNumberFormat="1" applyFont="1" applyFill="1" applyBorder="1" applyAlignment="1" applyProtection="1">
      <alignment horizontal="center" vertical="center"/>
      <protection locked="0"/>
    </xf>
    <xf numFmtId="0" fontId="5" fillId="2" borderId="4" xfId="11" applyFont="1" applyFill="1" applyBorder="1" applyAlignment="1">
      <alignment horizontal="center" vertical="center"/>
    </xf>
    <xf numFmtId="3" fontId="5" fillId="2" borderId="4" xfId="11" applyNumberFormat="1" applyFont="1" applyFill="1" applyBorder="1" applyAlignment="1">
      <alignment horizontal="right" vertical="center"/>
    </xf>
    <xf numFmtId="3" fontId="5" fillId="2" borderId="4" xfId="11" applyNumberFormat="1" applyFont="1" applyFill="1" applyBorder="1" applyAlignment="1">
      <alignment horizontal="center" vertical="center"/>
    </xf>
    <xf numFmtId="9" fontId="5" fillId="2" borderId="4" xfId="13" applyFont="1" applyFill="1" applyBorder="1" applyAlignment="1">
      <alignment horizontal="center" vertical="center"/>
    </xf>
    <xf numFmtId="0" fontId="6" fillId="0" borderId="28" xfId="6" applyFont="1" applyBorder="1" applyAlignment="1">
      <alignment horizontal="left" indent="1"/>
    </xf>
    <xf numFmtId="0" fontId="6" fillId="0" borderId="8" xfId="6" applyFont="1" applyBorder="1" applyAlignment="1">
      <alignment horizontal="left" indent="1"/>
    </xf>
    <xf numFmtId="0" fontId="16" fillId="6" borderId="0" xfId="9" applyFill="1"/>
    <xf numFmtId="0" fontId="16" fillId="0" borderId="0" xfId="9"/>
    <xf numFmtId="0" fontId="27" fillId="0" borderId="0" xfId="9" applyFont="1"/>
    <xf numFmtId="49" fontId="16" fillId="7" borderId="0" xfId="9" applyNumberFormat="1" applyFont="1" applyFill="1"/>
    <xf numFmtId="0" fontId="16" fillId="7" borderId="0" xfId="9" applyFont="1" applyFill="1"/>
    <xf numFmtId="0" fontId="29" fillId="7" borderId="0" xfId="9" applyFont="1" applyFill="1"/>
    <xf numFmtId="0" fontId="30" fillId="7" borderId="0" xfId="9" applyFont="1" applyFill="1"/>
    <xf numFmtId="0" fontId="16" fillId="7" borderId="0" xfId="9" applyFont="1" applyFill="1" applyAlignment="1" applyProtection="1">
      <alignment horizontal="center" vertical="center" wrapText="1"/>
      <protection locked="0"/>
    </xf>
    <xf numFmtId="0" fontId="27" fillId="7" borderId="0" xfId="9" applyFont="1" applyFill="1"/>
    <xf numFmtId="0" fontId="27" fillId="0" borderId="0" xfId="9" applyFont="1" applyFill="1"/>
    <xf numFmtId="0" fontId="16" fillId="0" borderId="0" xfId="9" applyFont="1" applyFill="1"/>
    <xf numFmtId="0" fontId="31" fillId="0" borderId="0" xfId="16" applyFont="1" applyFill="1" applyAlignment="1" applyProtection="1"/>
    <xf numFmtId="1" fontId="5" fillId="2" borderId="4" xfId="3" applyNumberFormat="1" applyFont="1" applyFill="1" applyBorder="1" applyAlignment="1">
      <alignment horizontal="center" vertical="center"/>
    </xf>
    <xf numFmtId="14" fontId="5" fillId="2" borderId="7" xfId="1" applyNumberFormat="1" applyFont="1" applyFill="1" applyBorder="1" applyAlignment="1">
      <alignment horizontal="center"/>
    </xf>
    <xf numFmtId="14" fontId="5" fillId="2" borderId="4" xfId="1" applyNumberFormat="1" applyFont="1" applyFill="1" applyBorder="1" applyAlignment="1">
      <alignment horizontal="center"/>
    </xf>
    <xf numFmtId="1" fontId="5" fillId="2" borderId="4" xfId="1" applyNumberFormat="1" applyFont="1" applyFill="1" applyBorder="1" applyAlignment="1">
      <alignment horizontal="center" vertical="center"/>
    </xf>
    <xf numFmtId="0" fontId="5" fillId="2" borderId="4" xfId="1" applyFont="1" applyFill="1" applyBorder="1" applyAlignment="1">
      <alignment horizontal="center" vertical="center"/>
    </xf>
    <xf numFmtId="0" fontId="5" fillId="2" borderId="5" xfId="3" applyFont="1" applyFill="1" applyBorder="1" applyAlignment="1">
      <alignment vertical="center"/>
    </xf>
    <xf numFmtId="0" fontId="5" fillId="2" borderId="6" xfId="3" applyFont="1" applyFill="1" applyBorder="1" applyAlignment="1">
      <alignment vertical="center"/>
    </xf>
    <xf numFmtId="0" fontId="5" fillId="2" borderId="7" xfId="3" applyFont="1" applyFill="1" applyBorder="1" applyAlignment="1">
      <alignment vertical="center"/>
    </xf>
    <xf numFmtId="0" fontId="16" fillId="8" borderId="0" xfId="9" applyFill="1"/>
    <xf numFmtId="0" fontId="25" fillId="8" borderId="0" xfId="9" applyFont="1" applyFill="1"/>
    <xf numFmtId="0" fontId="26" fillId="8" borderId="0" xfId="9" applyFont="1" applyFill="1"/>
    <xf numFmtId="0" fontId="33" fillId="8" borderId="0" xfId="9" applyFont="1" applyFill="1"/>
    <xf numFmtId="0" fontId="21" fillId="8" borderId="0" xfId="9" applyFont="1" applyFill="1"/>
    <xf numFmtId="1" fontId="5" fillId="2" borderId="4" xfId="3" applyNumberFormat="1" applyFont="1" applyFill="1" applyBorder="1" applyAlignment="1">
      <alignment horizontal="center" vertical="center" wrapText="1"/>
    </xf>
    <xf numFmtId="0" fontId="5" fillId="2" borderId="4" xfId="1" applyFont="1" applyFill="1" applyBorder="1" applyAlignment="1">
      <alignment horizontal="center" vertical="center"/>
    </xf>
    <xf numFmtId="0" fontId="5" fillId="2" borderId="5" xfId="3" applyFont="1" applyFill="1" applyBorder="1" applyAlignment="1">
      <alignment horizontal="center" vertical="center" wrapText="1"/>
    </xf>
    <xf numFmtId="3" fontId="7" fillId="0" borderId="5" xfId="4" applyNumberFormat="1" applyFont="1" applyBorder="1" applyAlignment="1">
      <alignment horizontal="center" vertical="top" wrapText="1"/>
    </xf>
    <xf numFmtId="0" fontId="5" fillId="6" borderId="0" xfId="3" applyFont="1" applyFill="1" applyBorder="1" applyAlignment="1">
      <alignment horizontal="center" vertical="center" wrapText="1"/>
    </xf>
    <xf numFmtId="0" fontId="3" fillId="0" borderId="0" xfId="3" applyBorder="1"/>
    <xf numFmtId="0" fontId="2" fillId="0" borderId="0" xfId="4" applyBorder="1"/>
    <xf numFmtId="3" fontId="5" fillId="6" borderId="0" xfId="3" applyNumberFormat="1" applyFont="1" applyFill="1" applyBorder="1" applyAlignment="1">
      <alignment vertical="center"/>
    </xf>
    <xf numFmtId="0" fontId="16" fillId="7" borderId="0" xfId="9" applyFont="1" applyFill="1" applyBorder="1"/>
    <xf numFmtId="16" fontId="16" fillId="7" borderId="0" xfId="9" applyNumberFormat="1" applyFont="1" applyFill="1" applyBorder="1"/>
    <xf numFmtId="0" fontId="5" fillId="2" borderId="7" xfId="1" applyFont="1" applyFill="1" applyBorder="1" applyAlignment="1">
      <alignment horizontal="center" vertical="center" wrapText="1"/>
    </xf>
    <xf numFmtId="0" fontId="3" fillId="0" borderId="0" xfId="3" applyAlignment="1"/>
    <xf numFmtId="0" fontId="7" fillId="0" borderId="0" xfId="1" applyFont="1" applyAlignment="1">
      <alignment vertical="center"/>
    </xf>
    <xf numFmtId="0" fontId="7" fillId="0" borderId="0" xfId="1" applyFont="1"/>
    <xf numFmtId="0" fontId="7" fillId="0" borderId="0" xfId="3" applyFont="1" applyAlignment="1">
      <alignment horizontal="left" vertical="center" indent="8"/>
    </xf>
    <xf numFmtId="0" fontId="37" fillId="0" borderId="0" xfId="3" applyFont="1"/>
    <xf numFmtId="0" fontId="40" fillId="0" borderId="0" xfId="3" applyFont="1" applyAlignment="1">
      <alignment vertical="center"/>
    </xf>
    <xf numFmtId="0" fontId="5" fillId="6" borderId="0" xfId="3" applyFont="1" applyFill="1" applyBorder="1" applyAlignment="1">
      <alignment horizontal="center" vertical="center" wrapText="1"/>
    </xf>
    <xf numFmtId="0" fontId="11" fillId="0" borderId="0" xfId="3" applyFont="1" applyAlignment="1">
      <alignment vertical="center"/>
    </xf>
    <xf numFmtId="0" fontId="5" fillId="2" borderId="4" xfId="3" applyFont="1" applyFill="1" applyBorder="1" applyAlignment="1">
      <alignment horizontal="center" vertical="center" wrapText="1"/>
    </xf>
    <xf numFmtId="3" fontId="7" fillId="0" borderId="4" xfId="4" applyNumberFormat="1" applyFont="1" applyBorder="1" applyAlignment="1">
      <alignment horizontal="center" vertical="top" wrapText="1"/>
    </xf>
    <xf numFmtId="3" fontId="5" fillId="2" borderId="4" xfId="3" applyNumberFormat="1" applyFont="1" applyFill="1" applyBorder="1" applyAlignment="1">
      <alignment horizontal="right" vertical="center"/>
    </xf>
    <xf numFmtId="0" fontId="7" fillId="0" borderId="5" xfId="4" applyFont="1" applyBorder="1" applyAlignment="1">
      <alignment horizontal="center" wrapText="1"/>
    </xf>
    <xf numFmtId="0" fontId="7" fillId="0" borderId="7" xfId="4" applyFont="1" applyBorder="1" applyAlignment="1">
      <alignment horizontal="center" wrapText="1"/>
    </xf>
    <xf numFmtId="0" fontId="5" fillId="2" borderId="4" xfId="3" applyFont="1" applyFill="1" applyBorder="1" applyAlignment="1">
      <alignment horizontal="center" vertical="center"/>
    </xf>
    <xf numFmtId="0" fontId="7" fillId="0" borderId="4" xfId="3" applyFont="1" applyBorder="1" applyAlignment="1">
      <alignment horizontal="center" vertical="center"/>
    </xf>
    <xf numFmtId="14" fontId="6" fillId="0" borderId="4" xfId="3" applyNumberFormat="1" applyFont="1" applyBorder="1" applyAlignment="1" applyProtection="1">
      <alignment horizontal="center" vertical="center"/>
      <protection locked="0"/>
    </xf>
    <xf numFmtId="14" fontId="7" fillId="0" borderId="4" xfId="4" applyNumberFormat="1" applyFont="1" applyBorder="1" applyAlignment="1">
      <alignment vertical="top" wrapText="1"/>
    </xf>
    <xf numFmtId="14" fontId="8" fillId="0" borderId="4" xfId="4" applyNumberFormat="1" applyFont="1" applyBorder="1" applyAlignment="1">
      <alignment vertical="top" wrapText="1"/>
    </xf>
    <xf numFmtId="0" fontId="7" fillId="0" borderId="4" xfId="4" applyFont="1" applyBorder="1" applyAlignment="1">
      <alignment horizontal="center" vertical="top" wrapText="1"/>
    </xf>
    <xf numFmtId="3" fontId="7" fillId="0" borderId="7" xfId="4" applyNumberFormat="1" applyFont="1" applyBorder="1" applyAlignment="1">
      <alignment horizontal="center" vertical="top" wrapText="1"/>
    </xf>
    <xf numFmtId="14" fontId="8" fillId="0" borderId="4" xfId="4" applyNumberFormat="1" applyFont="1" applyBorder="1" applyAlignment="1">
      <alignment horizontal="center" vertical="top"/>
    </xf>
    <xf numFmtId="0" fontId="7" fillId="0" borderId="4" xfId="3" applyFont="1" applyBorder="1" applyAlignment="1">
      <alignment horizontal="left" vertical="center"/>
    </xf>
    <xf numFmtId="0" fontId="6" fillId="0" borderId="4" xfId="3" applyFont="1" applyBorder="1" applyAlignment="1" applyProtection="1">
      <alignment horizontal="left" vertical="center"/>
      <protection locked="0"/>
    </xf>
    <xf numFmtId="164" fontId="7" fillId="0" borderId="4" xfId="5" applyNumberFormat="1" applyFont="1" applyFill="1" applyBorder="1" applyAlignment="1">
      <alignment vertical="top" wrapText="1"/>
    </xf>
    <xf numFmtId="10" fontId="6" fillId="0" borderId="4" xfId="3" applyNumberFormat="1" applyFont="1" applyBorder="1" applyAlignment="1">
      <alignment vertical="center"/>
    </xf>
    <xf numFmtId="0" fontId="5" fillId="2" borderId="4" xfId="3" applyFont="1" applyFill="1" applyBorder="1" applyAlignment="1">
      <alignment vertical="center" wrapText="1"/>
    </xf>
    <xf numFmtId="3" fontId="35" fillId="0" borderId="0" xfId="3" applyNumberFormat="1" applyFont="1" applyBorder="1" applyAlignment="1">
      <alignment horizontal="center" vertical="center"/>
    </xf>
    <xf numFmtId="3" fontId="35" fillId="0" borderId="0" xfId="3" applyNumberFormat="1" applyFont="1" applyBorder="1" applyAlignment="1">
      <alignment vertical="center"/>
    </xf>
    <xf numFmtId="3" fontId="5" fillId="2" borderId="7" xfId="3" applyNumberFormat="1" applyFont="1" applyFill="1" applyBorder="1" applyAlignment="1">
      <alignment vertical="center"/>
    </xf>
    <xf numFmtId="0" fontId="5" fillId="2" borderId="4" xfId="1" applyFont="1" applyFill="1" applyBorder="1" applyAlignment="1">
      <alignment horizontal="center" vertical="center"/>
    </xf>
    <xf numFmtId="0" fontId="5" fillId="2" borderId="4" xfId="1" applyFont="1" applyFill="1" applyBorder="1" applyAlignment="1">
      <alignment horizontal="center" vertical="center" wrapText="1"/>
    </xf>
    <xf numFmtId="3" fontId="6" fillId="7" borderId="4" xfId="1" applyNumberFormat="1" applyFont="1" applyFill="1" applyBorder="1" applyAlignment="1">
      <alignment vertical="center"/>
    </xf>
    <xf numFmtId="9" fontId="6" fillId="7" borderId="4" xfId="2" applyFont="1" applyFill="1" applyBorder="1"/>
    <xf numFmtId="9" fontId="6" fillId="7" borderId="4" xfId="2" applyFont="1" applyFill="1" applyBorder="1" applyAlignment="1">
      <alignment vertical="center"/>
    </xf>
    <xf numFmtId="166" fontId="7" fillId="7" borderId="4" xfId="12" applyNumberFormat="1" applyFont="1" applyFill="1" applyBorder="1" applyAlignment="1">
      <alignment horizontal="right" vertical="top" wrapText="1"/>
    </xf>
    <xf numFmtId="9" fontId="7" fillId="7" borderId="4" xfId="15" applyFont="1" applyFill="1" applyBorder="1" applyAlignment="1">
      <alignment horizontal="right" vertical="top" wrapText="1"/>
    </xf>
    <xf numFmtId="3" fontId="5" fillId="2" borderId="4" xfId="3" applyNumberFormat="1" applyFont="1" applyFill="1" applyBorder="1" applyAlignment="1">
      <alignment horizontal="right" vertical="center"/>
    </xf>
    <xf numFmtId="0" fontId="41" fillId="7" borderId="0" xfId="9" applyFont="1" applyFill="1"/>
    <xf numFmtId="14" fontId="16" fillId="7" borderId="0" xfId="9" applyNumberFormat="1" applyFont="1" applyFill="1" applyBorder="1" applyAlignment="1" applyProtection="1">
      <alignment horizontal="center" vertical="center" wrapText="1"/>
      <protection locked="0"/>
    </xf>
    <xf numFmtId="0" fontId="24" fillId="6" borderId="0" xfId="9" applyFont="1" applyFill="1" applyAlignment="1">
      <alignment horizontal="center" vertical="center"/>
    </xf>
    <xf numFmtId="49" fontId="16" fillId="0" borderId="39" xfId="9" applyNumberFormat="1" applyFont="1" applyFill="1" applyBorder="1" applyAlignment="1" applyProtection="1">
      <alignment horizontal="center" vertical="center" wrapText="1"/>
      <protection locked="0"/>
    </xf>
    <xf numFmtId="49" fontId="16" fillId="0" borderId="40" xfId="9" applyNumberFormat="1" applyFont="1" applyFill="1" applyBorder="1" applyAlignment="1" applyProtection="1">
      <alignment horizontal="center" vertical="center" wrapText="1"/>
      <protection locked="0"/>
    </xf>
    <xf numFmtId="49" fontId="16" fillId="0" borderId="41" xfId="9" applyNumberFormat="1" applyFont="1" applyFill="1" applyBorder="1" applyAlignment="1" applyProtection="1">
      <alignment horizontal="center" vertical="center" wrapText="1"/>
      <protection locked="0"/>
    </xf>
    <xf numFmtId="1" fontId="16" fillId="7" borderId="0" xfId="9" applyNumberFormat="1" applyFont="1" applyFill="1" applyBorder="1" applyAlignment="1" applyProtection="1">
      <alignment horizontal="center" vertical="center" wrapText="1"/>
      <protection locked="0"/>
    </xf>
    <xf numFmtId="14" fontId="16" fillId="0" borderId="42" xfId="9" applyNumberFormat="1" applyFont="1" applyFill="1" applyBorder="1" applyAlignment="1" applyProtection="1">
      <alignment horizontal="center" vertical="center" wrapText="1"/>
      <protection locked="0"/>
    </xf>
    <xf numFmtId="14" fontId="16" fillId="0" borderId="43" xfId="9" applyNumberFormat="1" applyFont="1" applyFill="1" applyBorder="1" applyAlignment="1" applyProtection="1">
      <alignment horizontal="center" vertical="center" wrapText="1"/>
      <protection locked="0"/>
    </xf>
    <xf numFmtId="14" fontId="16" fillId="0" borderId="44" xfId="9" applyNumberFormat="1" applyFont="1" applyFill="1" applyBorder="1" applyAlignment="1" applyProtection="1">
      <alignment horizontal="center" vertical="center" wrapText="1"/>
      <protection locked="0"/>
    </xf>
    <xf numFmtId="0" fontId="5" fillId="2" borderId="4" xfId="1" applyFont="1" applyFill="1" applyBorder="1" applyAlignment="1">
      <alignment horizontal="center" vertical="center"/>
    </xf>
    <xf numFmtId="3" fontId="6" fillId="0" borderId="4" xfId="1" applyNumberFormat="1" applyFont="1" applyBorder="1" applyAlignment="1">
      <alignment horizontal="right" vertical="center"/>
    </xf>
    <xf numFmtId="0" fontId="5" fillId="2" borderId="4" xfId="1" applyFont="1" applyFill="1" applyBorder="1" applyAlignment="1">
      <alignment horizontal="center" wrapText="1"/>
    </xf>
    <xf numFmtId="0" fontId="5" fillId="2" borderId="4" xfId="1" applyFont="1" applyFill="1" applyBorder="1" applyAlignment="1">
      <alignment horizontal="center" vertical="center" wrapText="1"/>
    </xf>
    <xf numFmtId="3" fontId="6" fillId="8" borderId="4" xfId="1" applyNumberFormat="1" applyFont="1" applyFill="1" applyBorder="1" applyAlignment="1">
      <alignment horizontal="right" vertical="center"/>
    </xf>
    <xf numFmtId="3" fontId="5" fillId="2" borderId="4" xfId="1" applyNumberFormat="1" applyFont="1" applyFill="1" applyBorder="1" applyAlignment="1">
      <alignment horizontal="right" vertical="center"/>
    </xf>
    <xf numFmtId="0" fontId="5" fillId="0" borderId="0" xfId="3" applyFont="1" applyFill="1" applyBorder="1" applyAlignment="1">
      <alignment horizontal="center" vertical="center"/>
    </xf>
    <xf numFmtId="0" fontId="5" fillId="2" borderId="5" xfId="3" applyFont="1" applyFill="1" applyBorder="1" applyAlignment="1">
      <alignment horizontal="center" vertical="center" wrapText="1"/>
    </xf>
    <xf numFmtId="0" fontId="5" fillId="2" borderId="6" xfId="3" applyFont="1" applyFill="1" applyBorder="1" applyAlignment="1">
      <alignment horizontal="center" vertical="center" wrapText="1"/>
    </xf>
    <xf numFmtId="0" fontId="5" fillId="2" borderId="7" xfId="3" applyFont="1" applyFill="1" applyBorder="1" applyAlignment="1">
      <alignment horizontal="center" vertical="center" wrapText="1"/>
    </xf>
    <xf numFmtId="0" fontId="7" fillId="0" borderId="5" xfId="4" applyFont="1" applyBorder="1" applyAlignment="1">
      <alignment horizontal="center" wrapText="1"/>
    </xf>
    <xf numFmtId="0" fontId="7" fillId="0" borderId="6" xfId="4" applyFont="1" applyBorder="1" applyAlignment="1">
      <alignment horizontal="center" wrapText="1"/>
    </xf>
    <xf numFmtId="0" fontId="7" fillId="0" borderId="7" xfId="4" applyFont="1" applyBorder="1" applyAlignment="1">
      <alignment horizontal="center" wrapText="1"/>
    </xf>
    <xf numFmtId="3" fontId="7" fillId="0" borderId="5" xfId="4" applyNumberFormat="1" applyFont="1" applyBorder="1" applyAlignment="1">
      <alignment horizontal="center" vertical="top" wrapText="1"/>
    </xf>
    <xf numFmtId="3" fontId="7" fillId="0" borderId="7" xfId="4" applyNumberFormat="1" applyFont="1" applyBorder="1" applyAlignment="1">
      <alignment horizontal="center" vertical="top" wrapText="1"/>
    </xf>
    <xf numFmtId="0" fontId="5" fillId="0" borderId="0" xfId="3" applyFont="1" applyFill="1" applyBorder="1" applyAlignment="1">
      <alignment horizontal="center" vertical="center" wrapText="1"/>
    </xf>
    <xf numFmtId="0" fontId="3" fillId="0" borderId="0" xfId="3" applyFill="1" applyBorder="1" applyAlignment="1">
      <alignment horizontal="center"/>
    </xf>
    <xf numFmtId="0" fontId="5" fillId="6" borderId="0" xfId="3" applyFont="1" applyFill="1" applyBorder="1" applyAlignment="1">
      <alignment horizontal="center" vertical="center" wrapText="1"/>
    </xf>
    <xf numFmtId="3" fontId="35" fillId="0" borderId="0" xfId="3" applyNumberFormat="1" applyFont="1" applyBorder="1" applyAlignment="1">
      <alignment horizontal="center" vertical="center"/>
    </xf>
    <xf numFmtId="0" fontId="5" fillId="6" borderId="38" xfId="3" applyFont="1" applyFill="1" applyBorder="1" applyAlignment="1">
      <alignment horizontal="center" vertical="center" wrapText="1"/>
    </xf>
    <xf numFmtId="3" fontId="36" fillId="0" borderId="0" xfId="4" applyNumberFormat="1" applyFont="1" applyBorder="1" applyAlignment="1">
      <alignment horizontal="center" vertical="center" wrapText="1"/>
    </xf>
    <xf numFmtId="0" fontId="5" fillId="6" borderId="38" xfId="3" applyFont="1" applyFill="1" applyBorder="1" applyAlignment="1">
      <alignment horizontal="center" vertical="center"/>
    </xf>
    <xf numFmtId="0" fontId="5" fillId="6" borderId="0" xfId="3" applyFont="1" applyFill="1" applyBorder="1" applyAlignment="1">
      <alignment horizontal="center" vertical="center"/>
    </xf>
    <xf numFmtId="3" fontId="5" fillId="0" borderId="0" xfId="3" applyNumberFormat="1" applyFont="1" applyFill="1" applyBorder="1" applyAlignment="1">
      <alignment horizontal="center" vertical="center"/>
    </xf>
    <xf numFmtId="3" fontId="5" fillId="6" borderId="0" xfId="3" applyNumberFormat="1" applyFont="1" applyFill="1" applyBorder="1" applyAlignment="1">
      <alignment horizontal="right" vertical="center"/>
    </xf>
    <xf numFmtId="0" fontId="5" fillId="2" borderId="4" xfId="3" applyFont="1" applyFill="1" applyBorder="1" applyAlignment="1">
      <alignment horizontal="center" vertical="center"/>
    </xf>
    <xf numFmtId="0" fontId="5" fillId="2" borderId="4" xfId="3" applyFont="1" applyFill="1" applyBorder="1" applyAlignment="1">
      <alignment horizontal="center" vertical="center" wrapText="1"/>
    </xf>
    <xf numFmtId="3" fontId="7" fillId="0" borderId="4" xfId="4" applyNumberFormat="1" applyFont="1" applyBorder="1" applyAlignment="1">
      <alignment horizontal="center" vertical="top" wrapText="1"/>
    </xf>
    <xf numFmtId="0" fontId="5" fillId="2" borderId="5" xfId="3" applyFont="1" applyFill="1" applyBorder="1" applyAlignment="1">
      <alignment horizontal="center" vertical="center"/>
    </xf>
    <xf numFmtId="0" fontId="5" fillId="2" borderId="6" xfId="3" applyFont="1" applyFill="1" applyBorder="1" applyAlignment="1">
      <alignment horizontal="center" vertical="center"/>
    </xf>
    <xf numFmtId="0" fontId="5" fillId="2" borderId="7" xfId="3" applyFont="1" applyFill="1" applyBorder="1" applyAlignment="1">
      <alignment horizontal="center" vertical="center"/>
    </xf>
    <xf numFmtId="0" fontId="6" fillId="0" borderId="4" xfId="3" applyFont="1" applyBorder="1" applyAlignment="1">
      <alignment horizontal="center" vertical="center"/>
    </xf>
    <xf numFmtId="3" fontId="32" fillId="2" borderId="5" xfId="4" applyNumberFormat="1" applyFont="1" applyFill="1" applyBorder="1" applyAlignment="1">
      <alignment horizontal="right" vertical="center"/>
    </xf>
    <xf numFmtId="3" fontId="32" fillId="2" borderId="7" xfId="4" applyNumberFormat="1" applyFont="1" applyFill="1" applyBorder="1" applyAlignment="1">
      <alignment horizontal="right" vertical="center"/>
    </xf>
    <xf numFmtId="0" fontId="5" fillId="2" borderId="10" xfId="3" applyFont="1" applyFill="1" applyBorder="1" applyAlignment="1">
      <alignment horizontal="center" vertical="center" wrapText="1"/>
    </xf>
    <xf numFmtId="0" fontId="5" fillId="2" borderId="11" xfId="3" applyFont="1" applyFill="1" applyBorder="1" applyAlignment="1">
      <alignment horizontal="center" vertical="center" wrapText="1"/>
    </xf>
    <xf numFmtId="0" fontId="7" fillId="0" borderId="4" xfId="4" applyFont="1" applyBorder="1" applyAlignment="1">
      <alignment horizontal="center" wrapText="1"/>
    </xf>
    <xf numFmtId="3" fontId="5" fillId="2" borderId="4" xfId="3" applyNumberFormat="1" applyFont="1" applyFill="1" applyBorder="1" applyAlignment="1">
      <alignment horizontal="right" vertical="center"/>
    </xf>
    <xf numFmtId="3" fontId="5" fillId="2" borderId="5" xfId="3" applyNumberFormat="1" applyFont="1" applyFill="1" applyBorder="1" applyAlignment="1">
      <alignment horizontal="right" vertical="center"/>
    </xf>
    <xf numFmtId="3" fontId="5" fillId="2" borderId="7" xfId="3" applyNumberFormat="1" applyFont="1" applyFill="1" applyBorder="1" applyAlignment="1">
      <alignment horizontal="right" vertical="center"/>
    </xf>
    <xf numFmtId="0" fontId="34" fillId="0" borderId="38" xfId="3" applyFont="1" applyBorder="1" applyAlignment="1">
      <alignment horizontal="center"/>
    </xf>
    <xf numFmtId="0" fontId="34" fillId="0" borderId="0" xfId="3" applyFont="1" applyBorder="1" applyAlignment="1">
      <alignment horizontal="center"/>
    </xf>
    <xf numFmtId="0" fontId="6" fillId="0" borderId="5" xfId="3" applyFont="1" applyBorder="1" applyAlignment="1">
      <alignment horizontal="center" vertical="center"/>
    </xf>
    <xf numFmtId="0" fontId="6" fillId="0" borderId="7" xfId="3" applyFont="1" applyBorder="1" applyAlignment="1">
      <alignment horizontal="center" vertical="center"/>
    </xf>
    <xf numFmtId="0" fontId="11" fillId="0" borderId="26" xfId="6" applyFont="1" applyBorder="1" applyAlignment="1">
      <alignment horizontal="left" vertical="top" wrapText="1"/>
    </xf>
    <xf numFmtId="0" fontId="11" fillId="0" borderId="29" xfId="6" applyFont="1" applyBorder="1" applyAlignment="1">
      <alignment horizontal="left" vertical="top"/>
    </xf>
    <xf numFmtId="0" fontId="11" fillId="0" borderId="30" xfId="6" applyFont="1" applyBorder="1" applyAlignment="1">
      <alignment horizontal="left" vertical="top"/>
    </xf>
    <xf numFmtId="0" fontId="7" fillId="6" borderId="12" xfId="6" applyFont="1" applyFill="1" applyBorder="1" applyAlignment="1">
      <alignment horizontal="left" vertical="center"/>
    </xf>
    <xf numFmtId="0" fontId="7" fillId="6" borderId="13" xfId="6" applyFont="1" applyFill="1" applyBorder="1" applyAlignment="1">
      <alignment horizontal="left" vertical="center"/>
    </xf>
    <xf numFmtId="0" fontId="38" fillId="0" borderId="14" xfId="6" applyFont="1" applyBorder="1" applyAlignment="1">
      <alignment horizontal="left" vertical="top" wrapText="1"/>
    </xf>
    <xf numFmtId="0" fontId="39" fillId="0" borderId="15" xfId="6" applyFont="1" applyBorder="1" applyAlignment="1">
      <alignment horizontal="left" vertical="top"/>
    </xf>
    <xf numFmtId="0" fontId="39" fillId="0" borderId="16" xfId="6" applyFont="1" applyBorder="1" applyAlignment="1">
      <alignment horizontal="left" vertical="top"/>
    </xf>
    <xf numFmtId="0" fontId="39" fillId="0" borderId="23" xfId="6" applyFont="1" applyBorder="1" applyAlignment="1">
      <alignment horizontal="left" vertical="top"/>
    </xf>
    <xf numFmtId="0" fontId="39" fillId="0" borderId="0" xfId="6" applyFont="1" applyAlignment="1">
      <alignment horizontal="left" vertical="top"/>
    </xf>
    <xf numFmtId="0" fontId="39" fillId="0" borderId="24" xfId="6" applyFont="1" applyBorder="1" applyAlignment="1">
      <alignment horizontal="left" vertical="top"/>
    </xf>
    <xf numFmtId="0" fontId="39" fillId="0" borderId="17" xfId="6" applyFont="1" applyBorder="1" applyAlignment="1">
      <alignment horizontal="left" vertical="top"/>
    </xf>
    <xf numFmtId="0" fontId="39" fillId="0" borderId="18" xfId="6" applyFont="1" applyBorder="1" applyAlignment="1">
      <alignment horizontal="left" vertical="top"/>
    </xf>
    <xf numFmtId="0" fontId="39" fillId="0" borderId="19" xfId="6" applyFont="1" applyBorder="1" applyAlignment="1">
      <alignment horizontal="left" vertical="top"/>
    </xf>
    <xf numFmtId="0" fontId="5" fillId="2" borderId="5" xfId="3" applyFont="1" applyFill="1" applyBorder="1" applyAlignment="1">
      <alignment horizontal="center"/>
    </xf>
    <xf numFmtId="0" fontId="5" fillId="2" borderId="6" xfId="3" applyFont="1" applyFill="1" applyBorder="1" applyAlignment="1">
      <alignment horizontal="center"/>
    </xf>
    <xf numFmtId="0" fontId="5" fillId="2" borderId="7" xfId="3" applyFont="1" applyFill="1" applyBorder="1" applyAlignment="1">
      <alignment horizontal="center"/>
    </xf>
    <xf numFmtId="0" fontId="5" fillId="2" borderId="5" xfId="1" applyFont="1" applyFill="1" applyBorder="1" applyAlignment="1">
      <alignment horizontal="center" vertical="center"/>
    </xf>
    <xf numFmtId="0" fontId="1" fillId="0" borderId="7" xfId="6" applyFont="1" applyBorder="1" applyAlignment="1">
      <alignment horizontal="center" vertical="center"/>
    </xf>
    <xf numFmtId="0" fontId="7" fillId="6" borderId="38" xfId="6" applyFont="1" applyFill="1" applyBorder="1" applyAlignment="1">
      <alignment horizontal="left" vertical="center"/>
    </xf>
    <xf numFmtId="0" fontId="7" fillId="6" borderId="27" xfId="6" applyFont="1" applyFill="1" applyBorder="1" applyAlignment="1">
      <alignment horizontal="left" vertical="center"/>
    </xf>
    <xf numFmtId="0" fontId="7" fillId="3" borderId="33" xfId="11" applyFont="1" applyFill="1" applyBorder="1" applyAlignment="1" applyProtection="1">
      <alignment horizontal="left" vertical="center"/>
      <protection locked="0"/>
    </xf>
    <xf numFmtId="0" fontId="7" fillId="3" borderId="32" xfId="11" applyFont="1" applyFill="1" applyBorder="1" applyAlignment="1" applyProtection="1">
      <alignment horizontal="left" vertical="center"/>
      <protection locked="0"/>
    </xf>
    <xf numFmtId="0" fontId="7" fillId="3" borderId="25" xfId="11" applyFont="1" applyFill="1" applyBorder="1" applyAlignment="1" applyProtection="1">
      <alignment horizontal="left" vertical="center"/>
      <protection locked="0"/>
    </xf>
    <xf numFmtId="9" fontId="7" fillId="3" borderId="32" xfId="15" applyFont="1" applyFill="1" applyBorder="1" applyAlignment="1" applyProtection="1">
      <alignment horizontal="center" vertical="center"/>
      <protection locked="0"/>
    </xf>
    <xf numFmtId="9" fontId="7" fillId="3" borderId="25" xfId="15" applyFont="1" applyFill="1" applyBorder="1" applyAlignment="1" applyProtection="1">
      <alignment horizontal="center" vertical="center"/>
      <protection locked="0"/>
    </xf>
    <xf numFmtId="0" fontId="7" fillId="3" borderId="32" xfId="11" applyFont="1" applyFill="1" applyBorder="1" applyAlignment="1" applyProtection="1">
      <alignment horizontal="center" vertical="center"/>
      <protection locked="0"/>
    </xf>
    <xf numFmtId="0" fontId="7" fillId="3" borderId="35" xfId="11" applyFont="1" applyFill="1" applyBorder="1" applyAlignment="1" applyProtection="1">
      <alignment horizontal="center" vertical="center"/>
      <protection locked="0"/>
    </xf>
    <xf numFmtId="0" fontId="7" fillId="3" borderId="36" xfId="11" applyFont="1" applyFill="1" applyBorder="1" applyAlignment="1" applyProtection="1">
      <alignment horizontal="left" vertical="center"/>
      <protection locked="0"/>
    </xf>
    <xf numFmtId="0" fontId="7" fillId="3" borderId="6" xfId="11" applyFont="1" applyFill="1" applyBorder="1" applyAlignment="1" applyProtection="1">
      <alignment horizontal="left" vertical="center"/>
      <protection locked="0"/>
    </xf>
    <xf numFmtId="0" fontId="7" fillId="3" borderId="7" xfId="11" applyFont="1" applyFill="1" applyBorder="1" applyAlignment="1" applyProtection="1">
      <alignment horizontal="left" vertical="center"/>
      <protection locked="0"/>
    </xf>
    <xf numFmtId="9" fontId="7" fillId="3" borderId="6" xfId="15" applyFont="1" applyFill="1" applyBorder="1" applyAlignment="1" applyProtection="1">
      <alignment horizontal="center" vertical="center"/>
      <protection locked="0"/>
    </xf>
    <xf numFmtId="9" fontId="7" fillId="3" borderId="7" xfId="15" applyFont="1" applyFill="1" applyBorder="1" applyAlignment="1" applyProtection="1">
      <alignment horizontal="center" vertical="center"/>
      <protection locked="0"/>
    </xf>
    <xf numFmtId="0" fontId="7" fillId="3" borderId="6" xfId="11" applyFont="1" applyFill="1" applyBorder="1" applyAlignment="1" applyProtection="1">
      <alignment horizontal="center" vertical="center"/>
      <protection locked="0"/>
    </xf>
    <xf numFmtId="0" fontId="7" fillId="3" borderId="34" xfId="11" applyFont="1" applyFill="1" applyBorder="1" applyAlignment="1" applyProtection="1">
      <alignment horizontal="center" vertical="center"/>
      <protection locked="0"/>
    </xf>
    <xf numFmtId="9" fontId="7" fillId="3" borderId="34" xfId="15" applyFont="1" applyFill="1" applyBorder="1" applyAlignment="1" applyProtection="1">
      <alignment horizontal="center" vertical="center"/>
      <protection locked="0"/>
    </xf>
    <xf numFmtId="0" fontId="5" fillId="2" borderId="33" xfId="11" applyFont="1" applyFill="1" applyBorder="1" applyAlignment="1" applyProtection="1">
      <alignment horizontal="left" vertical="center"/>
      <protection locked="0"/>
    </xf>
    <xf numFmtId="0" fontId="5" fillId="2" borderId="32" xfId="11" applyFont="1" applyFill="1" applyBorder="1" applyAlignment="1" applyProtection="1">
      <alignment horizontal="left" vertical="center"/>
      <protection locked="0"/>
    </xf>
    <xf numFmtId="0" fontId="5" fillId="2" borderId="25" xfId="11" applyFont="1" applyFill="1" applyBorder="1" applyAlignment="1" applyProtection="1">
      <alignment horizontal="left" vertical="center"/>
      <protection locked="0"/>
    </xf>
    <xf numFmtId="9" fontId="5" fillId="2" borderId="32" xfId="15" applyFont="1" applyFill="1" applyBorder="1" applyAlignment="1" applyProtection="1">
      <alignment horizontal="center" vertical="center"/>
      <protection locked="0"/>
    </xf>
    <xf numFmtId="9" fontId="5" fillId="2" borderId="35" xfId="15" applyFont="1" applyFill="1" applyBorder="1" applyAlignment="1" applyProtection="1">
      <alignment horizontal="center" vertical="center"/>
      <protection locked="0"/>
    </xf>
    <xf numFmtId="0" fontId="5" fillId="2" borderId="1" xfId="11" applyFont="1" applyFill="1" applyBorder="1" applyAlignment="1">
      <alignment horizontal="center"/>
    </xf>
    <xf numFmtId="0" fontId="5" fillId="2" borderId="2" xfId="11" applyFont="1" applyFill="1" applyBorder="1" applyAlignment="1">
      <alignment horizontal="center"/>
    </xf>
    <xf numFmtId="0" fontId="5" fillId="2" borderId="3" xfId="11" applyFont="1" applyFill="1" applyBorder="1" applyAlignment="1">
      <alignment horizontal="center"/>
    </xf>
    <xf numFmtId="0" fontId="5" fillId="2" borderId="20" xfId="11" applyFont="1" applyFill="1" applyBorder="1" applyAlignment="1">
      <alignment horizontal="center"/>
    </xf>
    <xf numFmtId="0" fontId="5" fillId="2" borderId="21" xfId="11" applyFont="1" applyFill="1" applyBorder="1" applyAlignment="1">
      <alignment horizontal="center"/>
    </xf>
    <xf numFmtId="0" fontId="5" fillId="2" borderId="22" xfId="11" applyFont="1" applyFill="1" applyBorder="1" applyAlignment="1">
      <alignment horizontal="center"/>
    </xf>
    <xf numFmtId="0" fontId="5" fillId="2" borderId="6" xfId="11" applyFont="1" applyFill="1" applyBorder="1" applyAlignment="1">
      <alignment horizontal="center" vertical="center"/>
    </xf>
    <xf numFmtId="0" fontId="5" fillId="2" borderId="34" xfId="11" applyFont="1" applyFill="1" applyBorder="1" applyAlignment="1">
      <alignment horizontal="center" vertical="center"/>
    </xf>
    <xf numFmtId="0" fontId="5" fillId="2" borderId="36" xfId="11" applyFont="1" applyFill="1" applyBorder="1" applyAlignment="1">
      <alignment horizontal="center" vertical="center"/>
    </xf>
    <xf numFmtId="0" fontId="5" fillId="2" borderId="7" xfId="11" applyFont="1" applyFill="1" applyBorder="1" applyAlignment="1">
      <alignment horizontal="center" vertical="center"/>
    </xf>
    <xf numFmtId="0" fontId="23" fillId="2" borderId="5" xfId="11" applyFont="1" applyFill="1" applyBorder="1" applyAlignment="1">
      <alignment horizontal="center" vertical="center"/>
    </xf>
    <xf numFmtId="0" fontId="23" fillId="2" borderId="6" xfId="11" applyFont="1" applyFill="1" applyBorder="1" applyAlignment="1">
      <alignment horizontal="center" vertical="center"/>
    </xf>
    <xf numFmtId="0" fontId="23" fillId="2" borderId="7" xfId="11" applyFont="1" applyFill="1" applyBorder="1" applyAlignment="1">
      <alignment horizontal="center" vertical="center"/>
    </xf>
    <xf numFmtId="0" fontId="5" fillId="2" borderId="4" xfId="11" applyFont="1" applyFill="1" applyBorder="1" applyAlignment="1">
      <alignment horizontal="center"/>
    </xf>
    <xf numFmtId="0" fontId="7" fillId="3" borderId="4" xfId="11" applyFont="1" applyFill="1" applyBorder="1" applyAlignment="1" applyProtection="1">
      <alignment horizontal="center" vertical="center"/>
      <protection locked="0"/>
    </xf>
    <xf numFmtId="0" fontId="23" fillId="2" borderId="4" xfId="11" applyFont="1" applyFill="1" applyBorder="1" applyAlignment="1">
      <alignment horizontal="center" vertical="center" wrapText="1"/>
    </xf>
    <xf numFmtId="0" fontId="5" fillId="2" borderId="4" xfId="11" applyFont="1" applyFill="1" applyBorder="1" applyAlignment="1">
      <alignment horizontal="justify" vertical="top" wrapText="1"/>
    </xf>
    <xf numFmtId="0" fontId="23" fillId="2" borderId="4" xfId="11" applyFont="1" applyFill="1" applyBorder="1" applyAlignment="1">
      <alignment horizontal="center" vertical="center"/>
    </xf>
  </cellXfs>
  <cellStyles count="18">
    <cellStyle name="Comma 2" xfId="5" xr:uid="{AE53E12F-8E8B-4C44-8FB5-F098E77A90AA}"/>
    <cellStyle name="Comma 3" xfId="14" xr:uid="{FFECB6BF-7D01-4F8C-921A-64BF3168CAEE}"/>
    <cellStyle name="Currency 2" xfId="12" xr:uid="{DE837E03-85B1-4022-B84E-91685D594E25}"/>
    <cellStyle name="Hyperlink 2" xfId="16" xr:uid="{D9FAF0A1-3992-4603-ACCD-3ED0236E0AB5}"/>
    <cellStyle name="Normal" xfId="0" builtinId="0"/>
    <cellStyle name="Normal 2" xfId="3" xr:uid="{1B4507DB-F7A7-4A51-A9B0-C716671DAEC8}"/>
    <cellStyle name="Normal 2 2" xfId="1" xr:uid="{6FA30042-8494-4CC6-AFFD-54874F61EFAB}"/>
    <cellStyle name="Normal 2 2 2" xfId="17" xr:uid="{9C45EF26-038D-456C-A6D6-DCA634DBB245}"/>
    <cellStyle name="Normal 2 3" xfId="9" xr:uid="{8D93F827-BFD4-4F85-B0A7-6AC5DD2FEDCF}"/>
    <cellStyle name="Normal 3" xfId="4" xr:uid="{6AD28F3A-9966-485A-9E2C-E0D92D2763D3}"/>
    <cellStyle name="Normal 4" xfId="6" xr:uid="{76EA2236-3872-4699-8E02-2F18D775DAF1}"/>
    <cellStyle name="Normal 5" xfId="8" xr:uid="{9155D6A6-D0DA-49BA-99D4-E7532E981366}"/>
    <cellStyle name="Normal 6" xfId="11" xr:uid="{449A5EA2-3A22-411B-B0D1-A68C09ADBD13}"/>
    <cellStyle name="Percent" xfId="15" builtinId="5"/>
    <cellStyle name="Percent 2" xfId="2" xr:uid="{C306EA95-A32E-4D51-AA48-702B103C38F3}"/>
    <cellStyle name="Percent 3" xfId="7" xr:uid="{34CDB0BB-4F06-44BD-BC2B-2AE93B0B9AE7}"/>
    <cellStyle name="Percent 4" xfId="10" xr:uid="{EA92748E-5386-410D-96DB-99D83E6C4A4E}"/>
    <cellStyle name="Percent 5" xfId="13" xr:uid="{053B4488-4E7A-427D-AE56-245EC7D509E6}"/>
  </cellStyles>
  <dxfs count="15">
    <dxf>
      <font>
        <b/>
        <i val="0"/>
        <color theme="0"/>
      </font>
      <fill>
        <patternFill>
          <bgColor rgb="FF07AFD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auto="1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07AFD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/>
      </font>
      <fill>
        <patternFill>
          <bgColor rgb="FF07AFD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7AFD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/>
      </font>
      <fill>
        <patternFill>
          <bgColor rgb="FF07AFD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7AFD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07AFD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/>
      </font>
      <fill>
        <patternFill>
          <bgColor rgb="FF07AFD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7AFD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/>
      </font>
      <fill>
        <patternFill>
          <bgColor rgb="FF07AFD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theme="1"/>
      </font>
      <fill>
        <patternFill>
          <bgColor theme="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/>
      </font>
      <fill>
        <patternFill>
          <bgColor rgb="FF07AFD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7AFD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/>
      </font>
      <fill>
        <patternFill>
          <bgColor rgb="FF07AFD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</dxfs>
  <tableStyles count="0" defaultTableStyle="TableStyleMedium2" defaultPivotStyle="PivotStyleLight16"/>
  <colors>
    <mruColors>
      <color rgb="FFF2F2F2"/>
      <color rgb="FF07AFD0"/>
      <color rgb="FF07AFFF"/>
      <color rgb="FFFFFFFF"/>
      <color rgb="FF074BD0"/>
      <color rgb="FFD9D9D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eetMetadata" Target="metadata.xml"/><Relationship Id="rId17" Type="http://schemas.openxmlformats.org/officeDocument/2006/relationships/customXml" Target="../customXml/item4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2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231362-8773-4FBC-905B-33D697F8070F}">
  <dimension ref="A1:O27"/>
  <sheetViews>
    <sheetView showGridLines="0" tabSelected="1" zoomScale="90" zoomScaleNormal="90" workbookViewId="0">
      <selection activeCell="E17" sqref="E17:I17"/>
    </sheetView>
  </sheetViews>
  <sheetFormatPr defaultColWidth="9.109375" defaultRowHeight="13.2"/>
  <cols>
    <col min="1" max="1" width="8.33203125" style="163" customWidth="1"/>
    <col min="2" max="3" width="9.109375" style="163"/>
    <col min="4" max="4" width="37.6640625" style="163" customWidth="1"/>
    <col min="5" max="5" width="9.109375" style="163"/>
    <col min="6" max="6" width="11.109375" style="163" customWidth="1"/>
    <col min="7" max="14" width="9.109375" style="163"/>
    <col min="15" max="15" width="7.5546875" style="163" customWidth="1"/>
    <col min="16" max="16384" width="9.109375" style="163"/>
  </cols>
  <sheetData>
    <row r="1" spans="1:15" ht="60" customHeight="1">
      <c r="A1" s="162"/>
      <c r="B1" s="162"/>
      <c r="C1" s="162"/>
      <c r="D1" s="162"/>
      <c r="E1" s="162"/>
      <c r="F1" s="162"/>
      <c r="G1" s="237" t="s">
        <v>123</v>
      </c>
      <c r="H1" s="237"/>
      <c r="I1" s="237"/>
      <c r="J1" s="237"/>
      <c r="K1" s="237"/>
      <c r="L1" s="237"/>
      <c r="M1" s="237"/>
      <c r="N1" s="237"/>
      <c r="O1" s="237"/>
    </row>
    <row r="2" spans="1:15" ht="12" customHeight="1">
      <c r="A2" s="182"/>
      <c r="B2" s="182"/>
      <c r="C2" s="182"/>
      <c r="D2" s="182"/>
      <c r="E2" s="182"/>
      <c r="F2" s="182"/>
      <c r="G2" s="182"/>
      <c r="H2" s="182"/>
      <c r="I2" s="182"/>
      <c r="J2" s="182"/>
      <c r="K2" s="182"/>
      <c r="L2" s="182"/>
      <c r="M2" s="182"/>
      <c r="N2" s="182"/>
      <c r="O2" s="182"/>
    </row>
    <row r="3" spans="1:15" ht="17.399999999999999">
      <c r="A3" s="183" t="s">
        <v>124</v>
      </c>
      <c r="B3" s="184"/>
      <c r="C3" s="184"/>
      <c r="D3" s="184"/>
      <c r="E3" s="184"/>
      <c r="F3" s="184"/>
      <c r="G3" s="184"/>
      <c r="H3" s="184"/>
      <c r="I3" s="184"/>
      <c r="J3" s="184"/>
      <c r="K3" s="184"/>
      <c r="L3" s="184"/>
      <c r="M3" s="184"/>
      <c r="N3" s="184"/>
      <c r="O3" s="184"/>
    </row>
    <row r="4" spans="1:15">
      <c r="A4" s="185"/>
      <c r="B4" s="185"/>
      <c r="C4" s="185"/>
      <c r="D4" s="185"/>
      <c r="E4" s="185"/>
      <c r="F4" s="185"/>
      <c r="G4" s="185"/>
      <c r="H4" s="185"/>
      <c r="I4" s="185"/>
      <c r="J4" s="185"/>
      <c r="K4" s="185"/>
      <c r="L4" s="185"/>
      <c r="M4" s="185"/>
      <c r="N4" s="185"/>
      <c r="O4" s="185"/>
    </row>
    <row r="5" spans="1:15" s="164" customFormat="1">
      <c r="A5" s="186" t="s">
        <v>125</v>
      </c>
      <c r="B5" s="186"/>
      <c r="C5" s="186"/>
      <c r="D5" s="186"/>
      <c r="E5" s="186"/>
      <c r="F5" s="186"/>
      <c r="G5" s="186"/>
      <c r="H5" s="186"/>
      <c r="I5" s="186"/>
      <c r="J5" s="186"/>
      <c r="K5" s="186"/>
      <c r="L5" s="186"/>
      <c r="M5" s="186"/>
      <c r="N5" s="186"/>
      <c r="O5" s="186"/>
    </row>
    <row r="6" spans="1:15">
      <c r="A6" s="185"/>
      <c r="B6" s="185"/>
      <c r="C6" s="185"/>
      <c r="D6" s="185"/>
      <c r="E6" s="185"/>
      <c r="F6" s="185"/>
      <c r="G6" s="185"/>
      <c r="H6" s="185"/>
      <c r="I6" s="185"/>
      <c r="J6" s="185"/>
      <c r="K6" s="185"/>
      <c r="L6" s="185"/>
      <c r="M6" s="185"/>
      <c r="N6" s="185"/>
      <c r="O6" s="185"/>
    </row>
    <row r="7" spans="1:15">
      <c r="A7" s="165" t="s">
        <v>149</v>
      </c>
      <c r="B7" s="166"/>
      <c r="C7" s="166"/>
      <c r="D7" s="166"/>
      <c r="E7" s="166"/>
      <c r="F7" s="166"/>
      <c r="G7" s="166"/>
      <c r="H7" s="166"/>
      <c r="I7" s="166"/>
      <c r="J7" s="166"/>
      <c r="K7" s="166"/>
      <c r="L7" s="166"/>
      <c r="M7" s="166"/>
      <c r="N7" s="166"/>
      <c r="O7" s="166"/>
    </row>
    <row r="8" spans="1:15">
      <c r="A8" s="166" t="s">
        <v>142</v>
      </c>
      <c r="B8" s="166"/>
      <c r="C8" s="166"/>
      <c r="D8" s="166"/>
      <c r="E8" s="166"/>
      <c r="F8" s="166"/>
      <c r="G8" s="166"/>
      <c r="H8" s="166"/>
      <c r="I8" s="166"/>
      <c r="J8" s="166"/>
      <c r="K8" s="166"/>
      <c r="L8" s="166"/>
      <c r="M8" s="166"/>
      <c r="N8" s="166"/>
      <c r="O8" s="166"/>
    </row>
    <row r="9" spans="1:15">
      <c r="A9" s="166"/>
      <c r="B9" s="166"/>
      <c r="C9" s="166"/>
      <c r="D9" s="166"/>
      <c r="E9" s="166"/>
      <c r="F9" s="166"/>
      <c r="G9" s="166"/>
      <c r="H9" s="166"/>
      <c r="I9" s="166"/>
      <c r="J9" s="166"/>
      <c r="K9" s="166"/>
      <c r="L9" s="166"/>
      <c r="M9" s="166"/>
      <c r="N9" s="166"/>
      <c r="O9" s="166"/>
    </row>
    <row r="10" spans="1:15">
      <c r="A10" s="166" t="s">
        <v>126</v>
      </c>
      <c r="B10" s="166"/>
      <c r="C10" s="166"/>
      <c r="D10" s="166"/>
      <c r="E10" s="166"/>
      <c r="F10" s="166"/>
      <c r="G10" s="166"/>
      <c r="H10" s="166"/>
      <c r="I10" s="166"/>
      <c r="J10" s="166"/>
      <c r="K10" s="166"/>
      <c r="L10" s="166"/>
      <c r="M10" s="166"/>
      <c r="N10" s="166"/>
      <c r="O10" s="166"/>
    </row>
    <row r="11" spans="1:15" ht="13.8" thickBot="1">
      <c r="A11" s="166"/>
      <c r="B11" s="166"/>
      <c r="C11" s="166"/>
      <c r="D11" s="166"/>
      <c r="E11" s="166"/>
      <c r="F11" s="166"/>
      <c r="G11" s="166"/>
      <c r="H11" s="166"/>
      <c r="I11" s="166"/>
      <c r="J11" s="166"/>
      <c r="K11" s="166"/>
      <c r="L11" s="166"/>
      <c r="M11" s="166"/>
      <c r="N11" s="166"/>
      <c r="O11" s="166"/>
    </row>
    <row r="12" spans="1:15" ht="14.4" thickTop="1" thickBot="1">
      <c r="A12" s="166" t="s">
        <v>127</v>
      </c>
      <c r="B12" s="166"/>
      <c r="C12" s="166"/>
      <c r="D12" s="166"/>
      <c r="E12" s="238"/>
      <c r="F12" s="239"/>
      <c r="G12" s="239"/>
      <c r="H12" s="239"/>
      <c r="I12" s="240"/>
      <c r="J12" s="166"/>
      <c r="K12" s="167" t="s">
        <v>128</v>
      </c>
      <c r="L12" s="166"/>
      <c r="M12" s="166"/>
      <c r="N12" s="166"/>
      <c r="O12" s="166"/>
    </row>
    <row r="13" spans="1:15" ht="15" thickTop="1" thickBot="1">
      <c r="A13" s="166"/>
      <c r="B13" s="166"/>
      <c r="C13" s="166"/>
      <c r="D13" s="166"/>
      <c r="E13" s="168"/>
      <c r="F13" s="166"/>
      <c r="G13" s="166"/>
      <c r="H13" s="166"/>
      <c r="I13" s="166"/>
      <c r="J13" s="166"/>
      <c r="K13" s="166"/>
      <c r="L13" s="166"/>
      <c r="M13" s="166"/>
      <c r="N13" s="166"/>
      <c r="O13" s="166"/>
    </row>
    <row r="14" spans="1:15" ht="13.8" thickTop="1">
      <c r="A14" s="166" t="s">
        <v>148</v>
      </c>
      <c r="B14" s="166"/>
      <c r="C14" s="166"/>
      <c r="D14" s="166"/>
      <c r="E14" s="242"/>
      <c r="F14" s="243"/>
      <c r="G14" s="243"/>
      <c r="H14" s="243"/>
      <c r="I14" s="244"/>
      <c r="J14" s="166"/>
      <c r="K14" s="167" t="s">
        <v>131</v>
      </c>
      <c r="L14" s="166"/>
      <c r="M14" s="166"/>
      <c r="N14" s="166"/>
      <c r="O14" s="166"/>
    </row>
    <row r="15" spans="1:15">
      <c r="A15" s="235" t="s">
        <v>147</v>
      </c>
      <c r="B15" s="166"/>
      <c r="C15" s="166"/>
      <c r="D15" s="166"/>
      <c r="E15" s="195"/>
      <c r="F15" s="195"/>
      <c r="G15" s="195"/>
      <c r="H15" s="195"/>
      <c r="I15" s="195"/>
      <c r="J15" s="166"/>
      <c r="K15" s="166"/>
      <c r="L15" s="166"/>
      <c r="M15" s="166"/>
      <c r="N15" s="166"/>
      <c r="O15" s="166"/>
    </row>
    <row r="16" spans="1:15">
      <c r="A16" s="166"/>
      <c r="B16" s="166"/>
      <c r="C16" s="166"/>
      <c r="D16" s="166"/>
      <c r="E16" s="195"/>
      <c r="F16" s="195"/>
      <c r="G16" s="195"/>
      <c r="H16" s="195"/>
      <c r="I16" s="195"/>
      <c r="J16" s="166"/>
      <c r="K16" s="166"/>
      <c r="L16" s="166"/>
      <c r="M16" s="166"/>
      <c r="N16" s="166"/>
      <c r="O16" s="166"/>
    </row>
    <row r="17" spans="1:15">
      <c r="A17" s="166" t="s">
        <v>129</v>
      </c>
      <c r="B17" s="166"/>
      <c r="C17" s="166"/>
      <c r="D17" s="166"/>
      <c r="E17" s="241"/>
      <c r="F17" s="241"/>
      <c r="G17" s="241"/>
      <c r="H17" s="241"/>
      <c r="I17" s="241"/>
      <c r="J17" s="166"/>
      <c r="K17" s="167" t="s">
        <v>130</v>
      </c>
      <c r="L17" s="166"/>
      <c r="M17" s="166"/>
      <c r="N17" s="166"/>
      <c r="O17" s="166"/>
    </row>
    <row r="18" spans="1:15">
      <c r="A18" s="166"/>
      <c r="B18" s="166"/>
      <c r="C18" s="166"/>
      <c r="D18" s="166"/>
      <c r="E18" s="169"/>
      <c r="F18" s="169"/>
      <c r="G18" s="169"/>
      <c r="H18" s="169"/>
      <c r="I18" s="169"/>
      <c r="J18" s="166"/>
      <c r="K18" s="167"/>
      <c r="L18" s="166"/>
      <c r="M18" s="166"/>
      <c r="N18" s="166"/>
      <c r="O18" s="166"/>
    </row>
    <row r="19" spans="1:15">
      <c r="A19" s="166" t="s">
        <v>132</v>
      </c>
      <c r="B19" s="166"/>
      <c r="C19" s="166"/>
      <c r="D19" s="166"/>
      <c r="E19" s="236" t="e">
        <f>DATE(E17-1,12,31)</f>
        <v>#NUM!</v>
      </c>
      <c r="F19" s="236"/>
      <c r="G19" s="236"/>
      <c r="H19" s="236"/>
      <c r="I19" s="236"/>
      <c r="J19" s="166"/>
      <c r="K19" s="167" t="s">
        <v>131</v>
      </c>
      <c r="L19" s="166"/>
      <c r="M19" s="166"/>
      <c r="N19" s="166"/>
      <c r="O19" s="166"/>
    </row>
    <row r="20" spans="1:15">
      <c r="A20" s="166"/>
      <c r="B20" s="166"/>
      <c r="C20" s="166"/>
      <c r="D20" s="166"/>
      <c r="E20" s="195"/>
      <c r="F20" s="195"/>
      <c r="G20" s="195"/>
      <c r="H20" s="196"/>
      <c r="I20" s="195"/>
      <c r="J20" s="166"/>
      <c r="K20" s="166"/>
      <c r="L20" s="166"/>
      <c r="M20" s="166"/>
      <c r="N20" s="166"/>
      <c r="O20" s="166"/>
    </row>
    <row r="21" spans="1:15">
      <c r="A21" s="166"/>
      <c r="B21" s="166"/>
      <c r="C21" s="166"/>
      <c r="D21" s="166"/>
      <c r="E21" s="166"/>
      <c r="F21" s="166"/>
      <c r="G21" s="166"/>
      <c r="H21" s="166"/>
      <c r="I21" s="166"/>
      <c r="J21" s="166"/>
      <c r="K21" s="166"/>
      <c r="L21" s="166"/>
      <c r="M21" s="166"/>
      <c r="N21" s="166"/>
      <c r="O21" s="166"/>
    </row>
    <row r="22" spans="1:15">
      <c r="A22" s="170" t="s">
        <v>133</v>
      </c>
      <c r="B22" s="166"/>
      <c r="C22" s="166"/>
      <c r="D22" s="166"/>
      <c r="E22" s="166"/>
      <c r="F22" s="166"/>
      <c r="G22" s="166"/>
      <c r="H22" s="166"/>
      <c r="I22" s="166"/>
      <c r="J22" s="166"/>
      <c r="K22" s="166"/>
      <c r="L22" s="166"/>
      <c r="M22" s="166"/>
      <c r="N22" s="166"/>
      <c r="O22" s="166"/>
    </row>
    <row r="23" spans="1:15">
      <c r="A23" s="171"/>
      <c r="B23" s="172"/>
      <c r="C23" s="172"/>
      <c r="D23" s="172"/>
      <c r="E23" s="172"/>
      <c r="F23" s="172"/>
      <c r="G23" s="172"/>
      <c r="H23" s="172"/>
      <c r="I23" s="166"/>
      <c r="J23" s="166"/>
      <c r="K23" s="166"/>
      <c r="L23" s="166"/>
      <c r="M23" s="166"/>
      <c r="N23" s="166"/>
      <c r="O23" s="166"/>
    </row>
    <row r="24" spans="1:15">
      <c r="A24" s="173"/>
      <c r="B24" s="172"/>
      <c r="C24" s="172"/>
      <c r="D24" s="172"/>
      <c r="E24" s="172"/>
      <c r="F24" s="172"/>
      <c r="G24" s="172"/>
      <c r="H24" s="172"/>
      <c r="I24" s="166"/>
      <c r="J24" s="166"/>
      <c r="K24" s="166"/>
      <c r="L24" s="166"/>
      <c r="M24" s="166"/>
      <c r="N24" s="166"/>
      <c r="O24" s="166"/>
    </row>
    <row r="25" spans="1:15">
      <c r="A25" s="173"/>
      <c r="B25" s="172"/>
      <c r="C25" s="172"/>
      <c r="D25" s="172"/>
      <c r="E25" s="172"/>
      <c r="F25" s="172"/>
      <c r="G25" s="172"/>
      <c r="H25" s="172"/>
      <c r="I25" s="166"/>
      <c r="J25" s="166"/>
      <c r="K25" s="166"/>
      <c r="L25" s="166"/>
      <c r="M25" s="166"/>
      <c r="N25" s="166"/>
      <c r="O25" s="166"/>
    </row>
    <row r="26" spans="1:15">
      <c r="A26" s="172"/>
      <c r="B26" s="172"/>
      <c r="C26" s="172"/>
      <c r="D26" s="172"/>
      <c r="E26" s="172"/>
      <c r="F26" s="172"/>
      <c r="G26" s="172"/>
      <c r="H26" s="172"/>
      <c r="I26" s="166"/>
      <c r="J26" s="166"/>
      <c r="K26" s="166"/>
      <c r="L26" s="166"/>
      <c r="M26" s="166"/>
      <c r="N26" s="166"/>
      <c r="O26" s="166"/>
    </row>
    <row r="27" spans="1:15">
      <c r="A27" s="166"/>
      <c r="B27" s="166"/>
      <c r="C27" s="166"/>
      <c r="D27" s="166"/>
      <c r="E27" s="166"/>
      <c r="F27" s="166"/>
      <c r="G27" s="166"/>
      <c r="H27" s="166"/>
      <c r="I27" s="166"/>
      <c r="J27" s="166"/>
      <c r="K27" s="166"/>
      <c r="L27" s="166"/>
      <c r="M27" s="166"/>
      <c r="N27" s="166"/>
      <c r="O27" s="166"/>
    </row>
  </sheetData>
  <sheetProtection selectLockedCells="1"/>
  <mergeCells count="5">
    <mergeCell ref="E19:I19"/>
    <mergeCell ref="G1:O1"/>
    <mergeCell ref="E12:I12"/>
    <mergeCell ref="E17:I17"/>
    <mergeCell ref="E14:I14"/>
  </mergeCells>
  <pageMargins left="0.70866141732283472" right="0.70866141732283472" top="0.74803149606299213" bottom="0.74803149606299213" header="0.31496062992125984" footer="0.31496062992125984"/>
  <pageSetup paperSize="9" orientation="landscape" r:id="rId1"/>
  <headerFooter>
    <oddHeader>&amp;C&amp;"Calibri"&amp;10&amp;K666666UniCredit - Internal Use Only&amp;1#</oddHeader>
  </headerFooter>
  <ignoredErrors>
    <ignoredError sqref="E19" unlocked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84791D-897C-4C1F-9B9C-2C73CED22517}">
  <dimension ref="A1:K42"/>
  <sheetViews>
    <sheetView showGridLines="0" topLeftCell="A17" workbookViewId="0">
      <selection activeCell="K16" sqref="K16"/>
    </sheetView>
  </sheetViews>
  <sheetFormatPr defaultColWidth="9.109375" defaultRowHeight="13.8"/>
  <cols>
    <col min="1" max="1" width="29.44140625" style="1" customWidth="1"/>
    <col min="2" max="4" width="12.109375" style="1" customWidth="1"/>
    <col min="5" max="5" width="24.33203125" style="1" customWidth="1"/>
    <col min="6" max="6" width="12.44140625" style="1" customWidth="1"/>
    <col min="7" max="7" width="11.6640625" style="1" customWidth="1"/>
    <col min="8" max="8" width="23.5546875" style="1" customWidth="1"/>
    <col min="9" max="9" width="17.5546875" style="1" customWidth="1"/>
    <col min="10" max="10" width="19.88671875" style="1" customWidth="1"/>
    <col min="11" max="11" width="14" style="1" customWidth="1"/>
    <col min="12" max="16384" width="9.109375" style="1"/>
  </cols>
  <sheetData>
    <row r="1" spans="1:8" ht="27.75" customHeight="1">
      <c r="A1" s="245" t="s">
        <v>0</v>
      </c>
      <c r="B1" s="245" t="str">
        <f>CONCATENATE("Stanje na dan ",TEXT(Uputa!E14,"dd.mm.yyy"))</f>
        <v>Stanje na dan 00.01.1900</v>
      </c>
      <c r="C1" s="245"/>
      <c r="D1" s="245"/>
      <c r="E1" s="245"/>
      <c r="F1" s="245"/>
      <c r="G1" s="245"/>
      <c r="H1" s="245"/>
    </row>
    <row r="2" spans="1:8" ht="15.75" customHeight="1">
      <c r="A2" s="245"/>
      <c r="B2" s="188" t="s">
        <v>3</v>
      </c>
      <c r="C2" s="188" t="s">
        <v>4</v>
      </c>
      <c r="D2" s="188" t="s">
        <v>5</v>
      </c>
      <c r="E2" s="188" t="s">
        <v>6</v>
      </c>
      <c r="F2" s="245" t="s">
        <v>7</v>
      </c>
      <c r="G2" s="245"/>
      <c r="H2" s="188" t="s">
        <v>111</v>
      </c>
    </row>
    <row r="3" spans="1:8">
      <c r="A3" s="92"/>
      <c r="B3" s="229">
        <f>IFERROR(C3+D3,"")</f>
        <v>0</v>
      </c>
      <c r="C3" s="3"/>
      <c r="D3" s="229">
        <f t="shared" ref="D3:D12" si="0">IFERROR(SUM(E3:H3),"")</f>
        <v>0</v>
      </c>
      <c r="E3" s="42"/>
      <c r="F3" s="246"/>
      <c r="G3" s="246"/>
      <c r="H3" s="42"/>
    </row>
    <row r="4" spans="1:8">
      <c r="A4" s="92"/>
      <c r="B4" s="229">
        <f t="shared" ref="B4:B12" si="1">IFERROR(C4+D4,"")</f>
        <v>0</v>
      </c>
      <c r="C4" s="3"/>
      <c r="D4" s="229">
        <f t="shared" si="0"/>
        <v>0</v>
      </c>
      <c r="E4" s="42"/>
      <c r="F4" s="246"/>
      <c r="G4" s="246"/>
      <c r="H4" s="42"/>
    </row>
    <row r="5" spans="1:8">
      <c r="A5" s="92"/>
      <c r="B5" s="229">
        <f t="shared" si="1"/>
        <v>0</v>
      </c>
      <c r="C5" s="3"/>
      <c r="D5" s="229">
        <f t="shared" si="0"/>
        <v>0</v>
      </c>
      <c r="E5" s="42"/>
      <c r="F5" s="246"/>
      <c r="G5" s="246"/>
      <c r="H5" s="42"/>
    </row>
    <row r="6" spans="1:8">
      <c r="A6" s="92"/>
      <c r="B6" s="229">
        <f t="shared" si="1"/>
        <v>0</v>
      </c>
      <c r="C6" s="3"/>
      <c r="D6" s="229">
        <f t="shared" si="0"/>
        <v>0</v>
      </c>
      <c r="E6" s="42"/>
      <c r="F6" s="246"/>
      <c r="G6" s="246"/>
      <c r="H6" s="42"/>
    </row>
    <row r="7" spans="1:8">
      <c r="A7" s="92"/>
      <c r="B7" s="229">
        <f t="shared" si="1"/>
        <v>0</v>
      </c>
      <c r="C7" s="3"/>
      <c r="D7" s="229">
        <f t="shared" si="0"/>
        <v>0</v>
      </c>
      <c r="E7" s="42"/>
      <c r="F7" s="246"/>
      <c r="G7" s="246"/>
      <c r="H7" s="42"/>
    </row>
    <row r="8" spans="1:8">
      <c r="A8" s="92"/>
      <c r="B8" s="229">
        <f t="shared" si="1"/>
        <v>0</v>
      </c>
      <c r="C8" s="3"/>
      <c r="D8" s="229">
        <f t="shared" si="0"/>
        <v>0</v>
      </c>
      <c r="E8" s="42"/>
      <c r="F8" s="246"/>
      <c r="G8" s="246"/>
      <c r="H8" s="42"/>
    </row>
    <row r="9" spans="1:8">
      <c r="A9" s="92"/>
      <c r="B9" s="229">
        <f t="shared" si="1"/>
        <v>0</v>
      </c>
      <c r="C9" s="3"/>
      <c r="D9" s="229">
        <f t="shared" si="0"/>
        <v>0</v>
      </c>
      <c r="E9" s="42"/>
      <c r="F9" s="246"/>
      <c r="G9" s="246"/>
      <c r="H9" s="42"/>
    </row>
    <row r="10" spans="1:8">
      <c r="A10" s="92"/>
      <c r="B10" s="229">
        <f t="shared" si="1"/>
        <v>0</v>
      </c>
      <c r="C10" s="3"/>
      <c r="D10" s="229">
        <f t="shared" si="0"/>
        <v>0</v>
      </c>
      <c r="E10" s="42"/>
      <c r="F10" s="246"/>
      <c r="G10" s="246"/>
      <c r="H10" s="42"/>
    </row>
    <row r="11" spans="1:8">
      <c r="A11" s="92"/>
      <c r="B11" s="229">
        <f t="shared" si="1"/>
        <v>0</v>
      </c>
      <c r="C11" s="3"/>
      <c r="D11" s="229">
        <f t="shared" si="0"/>
        <v>0</v>
      </c>
      <c r="E11" s="42"/>
      <c r="F11" s="246"/>
      <c r="G11" s="246"/>
      <c r="H11" s="42"/>
    </row>
    <row r="12" spans="1:8">
      <c r="A12" s="92"/>
      <c r="B12" s="229">
        <f t="shared" si="1"/>
        <v>0</v>
      </c>
      <c r="C12" s="3"/>
      <c r="D12" s="229">
        <f t="shared" si="0"/>
        <v>0</v>
      </c>
      <c r="E12" s="42"/>
      <c r="F12" s="246"/>
      <c r="G12" s="246"/>
      <c r="H12" s="42"/>
    </row>
    <row r="13" spans="1:8">
      <c r="A13" s="60" t="s">
        <v>8</v>
      </c>
      <c r="B13" s="59">
        <f t="shared" ref="B13:E13" si="2">SUM(B3:B12)</f>
        <v>0</v>
      </c>
      <c r="C13" s="60">
        <f t="shared" si="2"/>
        <v>0</v>
      </c>
      <c r="D13" s="59">
        <f t="shared" si="2"/>
        <v>0</v>
      </c>
      <c r="E13" s="59">
        <f t="shared" si="2"/>
        <v>0</v>
      </c>
      <c r="F13" s="249">
        <f>SUM(G3:G12)</f>
        <v>0</v>
      </c>
      <c r="G13" s="249"/>
      <c r="H13" s="59">
        <f>SUM(H3:H12)</f>
        <v>0</v>
      </c>
    </row>
    <row r="14" spans="1:8">
      <c r="A14" s="92" t="s">
        <v>9</v>
      </c>
      <c r="B14" s="229">
        <f>IFERROR(C14+D14,"")</f>
        <v>0</v>
      </c>
      <c r="C14" s="3"/>
      <c r="D14" s="229">
        <f>IFERROR(SUM(E14:H14),"")</f>
        <v>0</v>
      </c>
      <c r="E14" s="42"/>
      <c r="F14" s="246"/>
      <c r="G14" s="246"/>
      <c r="H14" s="42"/>
    </row>
    <row r="15" spans="1:8">
      <c r="A15" s="93" t="s">
        <v>110</v>
      </c>
      <c r="B15" s="94">
        <f>B13+B14</f>
        <v>0</v>
      </c>
      <c r="C15" s="93">
        <f>C13+C14</f>
        <v>0</v>
      </c>
      <c r="D15" s="94">
        <f>D13+D14</f>
        <v>0</v>
      </c>
      <c r="E15" s="94">
        <f>E13+E14</f>
        <v>0</v>
      </c>
      <c r="F15" s="250">
        <f>F13+G14</f>
        <v>0</v>
      </c>
      <c r="G15" s="250"/>
      <c r="H15" s="94">
        <f>H13+H14</f>
        <v>0</v>
      </c>
    </row>
    <row r="16" spans="1:8" s="48" customFormat="1">
      <c r="A16" s="199" t="s">
        <v>106</v>
      </c>
    </row>
    <row r="17" spans="1:11">
      <c r="A17" s="199" t="s">
        <v>112</v>
      </c>
    </row>
    <row r="18" spans="1:11">
      <c r="A18" s="199" t="s">
        <v>145</v>
      </c>
    </row>
    <row r="21" spans="1:11">
      <c r="A21" s="199" t="s">
        <v>114</v>
      </c>
      <c r="E21" s="199" t="s">
        <v>115</v>
      </c>
      <c r="I21" s="199" t="s">
        <v>143</v>
      </c>
    </row>
    <row r="22" spans="1:11" ht="30.75" customHeight="1">
      <c r="A22" s="245" t="s">
        <v>0</v>
      </c>
      <c r="B22" s="247" t="str">
        <f>CONCATENATE("Promet do ",TEXT(Uputa!E14,"dd.mm.yyy"))</f>
        <v>Promet do 00.01.1900</v>
      </c>
      <c r="C22" s="247"/>
      <c r="E22" s="245" t="s">
        <v>0</v>
      </c>
      <c r="F22" s="248" t="str">
        <f>CONCATENATE("Promet u prethodnoj godini (",Uputa!E17-1,")")</f>
        <v>Promet u prethodnoj godini (-1)</v>
      </c>
      <c r="G22" s="248"/>
      <c r="I22" s="245" t="s">
        <v>0</v>
      </c>
      <c r="J22" s="228" t="str">
        <f>CONCATENATE("Stanje na dan ",TEXT(Uputa!E14,"dd.mm.yyy"))</f>
        <v>Stanje na dan 00.01.1900</v>
      </c>
      <c r="K22" s="228" t="s">
        <v>144</v>
      </c>
    </row>
    <row r="23" spans="1:11">
      <c r="A23" s="245"/>
      <c r="B23" s="2" t="s">
        <v>1</v>
      </c>
      <c r="C23" s="95" t="s">
        <v>2</v>
      </c>
      <c r="E23" s="245"/>
      <c r="F23" s="38" t="s">
        <v>1</v>
      </c>
      <c r="G23" s="102" t="s">
        <v>2</v>
      </c>
      <c r="I23" s="245"/>
      <c r="J23" s="227" t="s">
        <v>1</v>
      </c>
      <c r="K23" s="102"/>
    </row>
    <row r="24" spans="1:11">
      <c r="A24" s="96"/>
      <c r="B24" s="3"/>
      <c r="C24" s="230" t="str">
        <f>IFERROR(B24/$B$36,"")</f>
        <v/>
      </c>
      <c r="E24" s="92"/>
      <c r="F24" s="3"/>
      <c r="G24" s="231" t="str">
        <f t="shared" ref="G24:G33" si="3">IFERROR(F24/$F$36,"")</f>
        <v/>
      </c>
      <c r="I24" s="92"/>
      <c r="J24" s="3"/>
      <c r="K24" s="231" t="str">
        <f t="shared" ref="K24:K33" si="4">IFERROR(J24/$F$36,"")</f>
        <v/>
      </c>
    </row>
    <row r="25" spans="1:11">
      <c r="A25" s="96"/>
      <c r="B25" s="3"/>
      <c r="C25" s="230" t="str">
        <f t="shared" ref="C25:C35" si="5">IFERROR(B25/$B$36,"")</f>
        <v/>
      </c>
      <c r="E25" s="92"/>
      <c r="F25" s="3"/>
      <c r="G25" s="231" t="str">
        <f t="shared" si="3"/>
        <v/>
      </c>
      <c r="I25" s="92"/>
      <c r="J25" s="3"/>
      <c r="K25" s="231" t="str">
        <f t="shared" si="4"/>
        <v/>
      </c>
    </row>
    <row r="26" spans="1:11">
      <c r="A26" s="96"/>
      <c r="B26" s="3"/>
      <c r="C26" s="230" t="str">
        <f t="shared" si="5"/>
        <v/>
      </c>
      <c r="E26" s="92"/>
      <c r="F26" s="3"/>
      <c r="G26" s="231" t="str">
        <f t="shared" si="3"/>
        <v/>
      </c>
      <c r="I26" s="92"/>
      <c r="J26" s="3"/>
      <c r="K26" s="231" t="str">
        <f t="shared" si="4"/>
        <v/>
      </c>
    </row>
    <row r="27" spans="1:11">
      <c r="A27" s="96"/>
      <c r="B27" s="3"/>
      <c r="C27" s="230" t="str">
        <f t="shared" si="5"/>
        <v/>
      </c>
      <c r="E27" s="92"/>
      <c r="F27" s="3"/>
      <c r="G27" s="231" t="str">
        <f t="shared" si="3"/>
        <v/>
      </c>
      <c r="I27" s="92"/>
      <c r="J27" s="3"/>
      <c r="K27" s="231" t="str">
        <f t="shared" si="4"/>
        <v/>
      </c>
    </row>
    <row r="28" spans="1:11">
      <c r="A28" s="96"/>
      <c r="B28" s="3"/>
      <c r="C28" s="230" t="str">
        <f t="shared" si="5"/>
        <v/>
      </c>
      <c r="E28" s="92"/>
      <c r="F28" s="3"/>
      <c r="G28" s="231" t="str">
        <f t="shared" si="3"/>
        <v/>
      </c>
      <c r="I28" s="92"/>
      <c r="J28" s="3"/>
      <c r="K28" s="231" t="str">
        <f t="shared" si="4"/>
        <v/>
      </c>
    </row>
    <row r="29" spans="1:11">
      <c r="A29" s="96"/>
      <c r="B29" s="3"/>
      <c r="C29" s="230" t="str">
        <f t="shared" si="5"/>
        <v/>
      </c>
      <c r="E29" s="92"/>
      <c r="F29" s="3"/>
      <c r="G29" s="231" t="str">
        <f t="shared" si="3"/>
        <v/>
      </c>
      <c r="I29" s="92"/>
      <c r="J29" s="3"/>
      <c r="K29" s="231" t="str">
        <f t="shared" si="4"/>
        <v/>
      </c>
    </row>
    <row r="30" spans="1:11">
      <c r="A30" s="96"/>
      <c r="B30" s="3"/>
      <c r="C30" s="230" t="str">
        <f t="shared" si="5"/>
        <v/>
      </c>
      <c r="E30" s="92"/>
      <c r="F30" s="3"/>
      <c r="G30" s="231" t="str">
        <f t="shared" si="3"/>
        <v/>
      </c>
      <c r="I30" s="92"/>
      <c r="J30" s="3"/>
      <c r="K30" s="231" t="str">
        <f t="shared" si="4"/>
        <v/>
      </c>
    </row>
    <row r="31" spans="1:11">
      <c r="A31" s="96"/>
      <c r="B31" s="3"/>
      <c r="C31" s="230" t="str">
        <f t="shared" si="5"/>
        <v/>
      </c>
      <c r="E31" s="92"/>
      <c r="F31" s="3"/>
      <c r="G31" s="231" t="str">
        <f t="shared" si="3"/>
        <v/>
      </c>
      <c r="I31" s="92"/>
      <c r="J31" s="3"/>
      <c r="K31" s="231" t="str">
        <f t="shared" si="4"/>
        <v/>
      </c>
    </row>
    <row r="32" spans="1:11">
      <c r="A32" s="96"/>
      <c r="B32" s="3"/>
      <c r="C32" s="230" t="str">
        <f t="shared" si="5"/>
        <v/>
      </c>
      <c r="E32" s="92"/>
      <c r="F32" s="3"/>
      <c r="G32" s="231" t="str">
        <f t="shared" si="3"/>
        <v/>
      </c>
      <c r="I32" s="92"/>
      <c r="J32" s="3"/>
      <c r="K32" s="231" t="str">
        <f t="shared" si="4"/>
        <v/>
      </c>
    </row>
    <row r="33" spans="1:11">
      <c r="A33" s="96"/>
      <c r="B33" s="3"/>
      <c r="C33" s="230" t="str">
        <f t="shared" si="5"/>
        <v/>
      </c>
      <c r="E33" s="92"/>
      <c r="F33" s="3"/>
      <c r="G33" s="231" t="str">
        <f t="shared" si="3"/>
        <v/>
      </c>
      <c r="I33" s="92"/>
      <c r="J33" s="3"/>
      <c r="K33" s="231" t="str">
        <f t="shared" si="4"/>
        <v/>
      </c>
    </row>
    <row r="34" spans="1:11">
      <c r="A34" s="97" t="s">
        <v>8</v>
      </c>
      <c r="B34" s="61">
        <f t="shared" ref="B34" si="6">SUM(B24:B33)</f>
        <v>0</v>
      </c>
      <c r="C34" s="98">
        <f>SUM(C24:C33)</f>
        <v>0</v>
      </c>
      <c r="E34" s="60" t="s">
        <v>8</v>
      </c>
      <c r="F34" s="59">
        <f t="shared" ref="F34" si="7">SUM(F24:F33)</f>
        <v>0</v>
      </c>
      <c r="G34" s="103">
        <f>SUM(G24:G33)</f>
        <v>0</v>
      </c>
      <c r="I34" s="60" t="s">
        <v>8</v>
      </c>
      <c r="J34" s="59">
        <f t="shared" ref="J34" si="8">SUM(J24:J33)</f>
        <v>0</v>
      </c>
      <c r="K34" s="103">
        <f>SUM(K24:K33)</f>
        <v>0</v>
      </c>
    </row>
    <row r="35" spans="1:11">
      <c r="A35" s="96" t="s">
        <v>9</v>
      </c>
      <c r="B35" s="3"/>
      <c r="C35" s="230" t="str">
        <f t="shared" si="5"/>
        <v/>
      </c>
      <c r="E35" s="92" t="s">
        <v>9</v>
      </c>
      <c r="F35" s="3"/>
      <c r="G35" s="231" t="str">
        <f>IFERROR(F35/$F$36,"")</f>
        <v/>
      </c>
      <c r="I35" s="92" t="s">
        <v>9</v>
      </c>
      <c r="J35" s="3"/>
      <c r="K35" s="231" t="str">
        <f>IFERROR(J35/$F$36,"")</f>
        <v/>
      </c>
    </row>
    <row r="36" spans="1:11">
      <c r="A36" s="99" t="s">
        <v>86</v>
      </c>
      <c r="B36" s="100">
        <f>B34+B35</f>
        <v>0</v>
      </c>
      <c r="C36" s="101" t="str">
        <f>IFERROR(B36/$B$36,"")</f>
        <v/>
      </c>
      <c r="E36" s="93" t="s">
        <v>86</v>
      </c>
      <c r="F36" s="94">
        <f>F34+F35</f>
        <v>0</v>
      </c>
      <c r="G36" s="104" t="str">
        <f>IFERROR(F36/$F$36,"")</f>
        <v/>
      </c>
      <c r="I36" s="93" t="s">
        <v>86</v>
      </c>
      <c r="J36" s="94">
        <f>J34+J35</f>
        <v>0</v>
      </c>
      <c r="K36" s="104" t="str">
        <f>IFERROR(J36/$F$36,"")</f>
        <v/>
      </c>
    </row>
    <row r="41" spans="1:11" s="41" customFormat="1" ht="35.25" customHeight="1"/>
    <row r="42" spans="1:11" s="41" customFormat="1"/>
  </sheetData>
  <mergeCells count="21">
    <mergeCell ref="A22:A23"/>
    <mergeCell ref="B22:C22"/>
    <mergeCell ref="E22:E23"/>
    <mergeCell ref="F22:G22"/>
    <mergeCell ref="F11:G11"/>
    <mergeCell ref="F12:G12"/>
    <mergeCell ref="F13:G13"/>
    <mergeCell ref="F14:G14"/>
    <mergeCell ref="F15:G15"/>
    <mergeCell ref="A1:A2"/>
    <mergeCell ref="F2:G2"/>
    <mergeCell ref="F3:G3"/>
    <mergeCell ref="F4:G4"/>
    <mergeCell ref="F5:G5"/>
    <mergeCell ref="B1:H1"/>
    <mergeCell ref="I22:I23"/>
    <mergeCell ref="F6:G6"/>
    <mergeCell ref="F7:G7"/>
    <mergeCell ref="F8:G8"/>
    <mergeCell ref="F9:G9"/>
    <mergeCell ref="F10:G10"/>
  </mergeCells>
  <pageMargins left="0.7" right="0.7" top="0.75" bottom="0.75" header="0.3" footer="0.3"/>
  <pageSetup paperSize="9" orientation="portrait" r:id="rId1"/>
  <headerFooter>
    <oddHeader>&amp;C&amp;"Calibri"&amp;10&amp;K666666UniCredit - Internal Use Only&amp;1#</oddHeader>
  </headerFooter>
  <ignoredErrors>
    <ignoredError sqref="B13:D13 C34 G34 K34" 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C50874-0943-44C5-88DA-C189027A9E50}">
  <dimension ref="A1:H56"/>
  <sheetViews>
    <sheetView showGridLines="0" topLeftCell="A20" workbookViewId="0">
      <selection activeCell="A21" sqref="A21"/>
    </sheetView>
  </sheetViews>
  <sheetFormatPr defaultColWidth="9.109375" defaultRowHeight="13.8"/>
  <cols>
    <col min="1" max="1" width="29.44140625" style="1" customWidth="1"/>
    <col min="2" max="4" width="12.109375" style="1" customWidth="1"/>
    <col min="5" max="5" width="21.109375" style="1" customWidth="1"/>
    <col min="6" max="7" width="12.33203125" style="1" customWidth="1"/>
    <col min="8" max="8" width="24.6640625" style="1" customWidth="1"/>
    <col min="9" max="9" width="17.5546875" style="1" customWidth="1"/>
    <col min="10" max="10" width="19.88671875" style="1" customWidth="1"/>
    <col min="11" max="16384" width="9.109375" style="1"/>
  </cols>
  <sheetData>
    <row r="1" spans="1:8" ht="30.75" customHeight="1">
      <c r="A1" s="245" t="s">
        <v>10</v>
      </c>
      <c r="B1" s="245" t="str">
        <f>CONCATENATE("Stanje na dan ",TEXT(Uputa!E14,"dd.mm.yyy"),)</f>
        <v>Stanje na dan 00.01.1900</v>
      </c>
      <c r="C1" s="245"/>
      <c r="D1" s="245"/>
      <c r="E1" s="245"/>
      <c r="F1" s="245"/>
      <c r="G1" s="245"/>
      <c r="H1" s="245"/>
    </row>
    <row r="2" spans="1:8">
      <c r="A2" s="245"/>
      <c r="B2" s="178" t="s">
        <v>3</v>
      </c>
      <c r="C2" s="178" t="s">
        <v>4</v>
      </c>
      <c r="D2" s="178" t="s">
        <v>5</v>
      </c>
      <c r="E2" s="178" t="s">
        <v>6</v>
      </c>
      <c r="F2" s="245" t="s">
        <v>7</v>
      </c>
      <c r="G2" s="245"/>
      <c r="H2" s="178" t="s">
        <v>111</v>
      </c>
    </row>
    <row r="3" spans="1:8">
      <c r="A3" s="92"/>
      <c r="B3" s="229">
        <f>IFERROR(C3+D3,"")</f>
        <v>0</v>
      </c>
      <c r="C3" s="42"/>
      <c r="D3" s="229">
        <f t="shared" ref="D3:D12" si="0">IFERROR(SUM(E3:H3),"")</f>
        <v>0</v>
      </c>
      <c r="E3" s="42"/>
      <c r="F3" s="246"/>
      <c r="G3" s="246"/>
      <c r="H3" s="42"/>
    </row>
    <row r="4" spans="1:8">
      <c r="A4" s="92"/>
      <c r="B4" s="229">
        <f t="shared" ref="B4:B12" si="1">IFERROR(C4+D4,"")</f>
        <v>0</v>
      </c>
      <c r="C4" s="42"/>
      <c r="D4" s="229">
        <f t="shared" si="0"/>
        <v>0</v>
      </c>
      <c r="E4" s="42"/>
      <c r="F4" s="246"/>
      <c r="G4" s="246"/>
      <c r="H4" s="42"/>
    </row>
    <row r="5" spans="1:8">
      <c r="A5" s="92"/>
      <c r="B5" s="229">
        <f t="shared" si="1"/>
        <v>0</v>
      </c>
      <c r="C5" s="42"/>
      <c r="D5" s="229">
        <f t="shared" si="0"/>
        <v>0</v>
      </c>
      <c r="E5" s="42"/>
      <c r="F5" s="246"/>
      <c r="G5" s="246"/>
      <c r="H5" s="42"/>
    </row>
    <row r="6" spans="1:8">
      <c r="A6" s="92"/>
      <c r="B6" s="229">
        <f t="shared" si="1"/>
        <v>0</v>
      </c>
      <c r="C6" s="42"/>
      <c r="D6" s="229">
        <f t="shared" si="0"/>
        <v>0</v>
      </c>
      <c r="E6" s="42"/>
      <c r="F6" s="246"/>
      <c r="G6" s="246"/>
      <c r="H6" s="42"/>
    </row>
    <row r="7" spans="1:8">
      <c r="A7" s="92"/>
      <c r="B7" s="229">
        <f t="shared" si="1"/>
        <v>0</v>
      </c>
      <c r="C7" s="42"/>
      <c r="D7" s="229">
        <f t="shared" si="0"/>
        <v>0</v>
      </c>
      <c r="E7" s="42"/>
      <c r="F7" s="246"/>
      <c r="G7" s="246"/>
      <c r="H7" s="42"/>
    </row>
    <row r="8" spans="1:8">
      <c r="A8" s="92"/>
      <c r="B8" s="229">
        <f t="shared" si="1"/>
        <v>0</v>
      </c>
      <c r="C8" s="42"/>
      <c r="D8" s="229">
        <f t="shared" si="0"/>
        <v>0</v>
      </c>
      <c r="E8" s="42"/>
      <c r="F8" s="246"/>
      <c r="G8" s="246"/>
      <c r="H8" s="42"/>
    </row>
    <row r="9" spans="1:8">
      <c r="A9" s="92"/>
      <c r="B9" s="229">
        <f t="shared" si="1"/>
        <v>0</v>
      </c>
      <c r="C9" s="42"/>
      <c r="D9" s="229">
        <f t="shared" si="0"/>
        <v>0</v>
      </c>
      <c r="E9" s="42"/>
      <c r="F9" s="246"/>
      <c r="G9" s="246"/>
      <c r="H9" s="42"/>
    </row>
    <row r="10" spans="1:8">
      <c r="A10" s="92"/>
      <c r="B10" s="229">
        <f t="shared" si="1"/>
        <v>0</v>
      </c>
      <c r="C10" s="42"/>
      <c r="D10" s="229">
        <f t="shared" si="0"/>
        <v>0</v>
      </c>
      <c r="E10" s="42"/>
      <c r="F10" s="246"/>
      <c r="G10" s="246"/>
      <c r="H10" s="42"/>
    </row>
    <row r="11" spans="1:8">
      <c r="A11" s="92"/>
      <c r="B11" s="229">
        <f t="shared" si="1"/>
        <v>0</v>
      </c>
      <c r="C11" s="42"/>
      <c r="D11" s="229">
        <f t="shared" si="0"/>
        <v>0</v>
      </c>
      <c r="E11" s="42"/>
      <c r="F11" s="246"/>
      <c r="G11" s="246"/>
      <c r="H11" s="42"/>
    </row>
    <row r="12" spans="1:8">
      <c r="A12" s="92"/>
      <c r="B12" s="229">
        <f t="shared" si="1"/>
        <v>0</v>
      </c>
      <c r="C12" s="42"/>
      <c r="D12" s="229">
        <f t="shared" si="0"/>
        <v>0</v>
      </c>
      <c r="E12" s="42"/>
      <c r="F12" s="246"/>
      <c r="G12" s="246"/>
      <c r="H12" s="42"/>
    </row>
    <row r="13" spans="1:8">
      <c r="A13" s="60" t="s">
        <v>8</v>
      </c>
      <c r="B13" s="59">
        <f t="shared" ref="B13:E13" si="2">SUM(B3:B12)</f>
        <v>0</v>
      </c>
      <c r="C13" s="59">
        <f t="shared" si="2"/>
        <v>0</v>
      </c>
      <c r="D13" s="59">
        <f t="shared" si="2"/>
        <v>0</v>
      </c>
      <c r="E13" s="59">
        <f t="shared" si="2"/>
        <v>0</v>
      </c>
      <c r="F13" s="249">
        <f>SUM(F3:G12)</f>
        <v>0</v>
      </c>
      <c r="G13" s="249"/>
      <c r="H13" s="59">
        <f>SUM(H3:H12)</f>
        <v>0</v>
      </c>
    </row>
    <row r="14" spans="1:8">
      <c r="A14" s="92" t="s">
        <v>9</v>
      </c>
      <c r="B14" s="229">
        <f>IFERROR(C14+D14,"")</f>
        <v>0</v>
      </c>
      <c r="C14" s="42"/>
      <c r="D14" s="229">
        <f>IFERROR(SUM(E14:H14),"")</f>
        <v>0</v>
      </c>
      <c r="E14" s="42"/>
      <c r="F14" s="246"/>
      <c r="G14" s="246"/>
      <c r="H14" s="42"/>
    </row>
    <row r="15" spans="1:8">
      <c r="A15" s="93" t="s">
        <v>110</v>
      </c>
      <c r="B15" s="94">
        <f>B13+B14</f>
        <v>0</v>
      </c>
      <c r="C15" s="94">
        <f>C13+C14</f>
        <v>0</v>
      </c>
      <c r="D15" s="94">
        <f>D13+D14</f>
        <v>0</v>
      </c>
      <c r="E15" s="94">
        <f>E13+E14</f>
        <v>0</v>
      </c>
      <c r="F15" s="250">
        <f>F13+F14</f>
        <v>0</v>
      </c>
      <c r="G15" s="250"/>
      <c r="H15" s="94">
        <f>H13+H14</f>
        <v>0</v>
      </c>
    </row>
    <row r="16" spans="1:8" s="48" customFormat="1">
      <c r="A16" s="199" t="s">
        <v>107</v>
      </c>
      <c r="B16" s="199"/>
      <c r="C16" s="199"/>
      <c r="D16" s="199"/>
      <c r="E16" s="199"/>
      <c r="F16" s="199"/>
      <c r="G16" s="199"/>
    </row>
    <row r="17" spans="1:7" s="48" customFormat="1">
      <c r="A17" s="199" t="s">
        <v>113</v>
      </c>
      <c r="B17" s="199"/>
      <c r="C17" s="199"/>
      <c r="D17" s="199"/>
      <c r="E17" s="199"/>
      <c r="F17" s="199"/>
      <c r="G17" s="199"/>
    </row>
    <row r="18" spans="1:7" s="48" customFormat="1">
      <c r="A18" s="199" t="s">
        <v>146</v>
      </c>
      <c r="B18" s="199"/>
      <c r="C18" s="199"/>
      <c r="D18" s="199"/>
      <c r="E18" s="199"/>
      <c r="F18" s="199"/>
      <c r="G18" s="199"/>
    </row>
    <row r="19" spans="1:7" s="48" customFormat="1">
      <c r="A19" s="199"/>
      <c r="B19" s="199"/>
      <c r="C19" s="199"/>
      <c r="D19" s="199"/>
      <c r="E19" s="199"/>
      <c r="F19" s="199"/>
      <c r="G19" s="199"/>
    </row>
    <row r="20" spans="1:7">
      <c r="A20" s="200"/>
      <c r="B20" s="200"/>
      <c r="C20" s="200"/>
      <c r="D20" s="200"/>
      <c r="E20" s="200"/>
      <c r="F20" s="200"/>
      <c r="G20" s="200"/>
    </row>
    <row r="21" spans="1:7">
      <c r="A21" s="199" t="s">
        <v>116</v>
      </c>
      <c r="B21" s="199"/>
      <c r="C21" s="199"/>
      <c r="D21" s="199"/>
      <c r="E21" s="199" t="s">
        <v>117</v>
      </c>
      <c r="F21" s="200"/>
      <c r="G21" s="200"/>
    </row>
    <row r="22" spans="1:7" ht="28.5" customHeight="1">
      <c r="A22" s="245" t="s">
        <v>10</v>
      </c>
      <c r="B22" s="247" t="str">
        <f>CONCATENATE("Promet do ",TEXT(Uputa!E14,"dd.mm.yyy"))</f>
        <v>Promet do 00.01.1900</v>
      </c>
      <c r="C22" s="247"/>
      <c r="E22" s="245" t="s">
        <v>10</v>
      </c>
      <c r="F22" s="247" t="str">
        <f>CONCATENATE("Promet u prethodnoj godini (",Uputa!E17-1,")")</f>
        <v>Promet u prethodnoj godini (-1)</v>
      </c>
      <c r="G22" s="247"/>
    </row>
    <row r="23" spans="1:7">
      <c r="A23" s="245"/>
      <c r="B23" s="2" t="s">
        <v>1</v>
      </c>
      <c r="C23" s="95" t="s">
        <v>2</v>
      </c>
      <c r="E23" s="245"/>
      <c r="F23" s="2" t="s">
        <v>1</v>
      </c>
      <c r="G23" s="95" t="s">
        <v>2</v>
      </c>
    </row>
    <row r="24" spans="1:7">
      <c r="A24" s="96"/>
      <c r="B24" s="4"/>
      <c r="C24" s="230" t="str">
        <f>IFERROR(B24/$B$36,"")</f>
        <v/>
      </c>
      <c r="E24" s="96"/>
      <c r="F24" s="4"/>
      <c r="G24" s="230" t="str">
        <f t="shared" ref="G24:G33" si="3">IFERROR(F24/$F$36,"")</f>
        <v/>
      </c>
    </row>
    <row r="25" spans="1:7">
      <c r="A25" s="96"/>
      <c r="B25" s="4"/>
      <c r="C25" s="230" t="str">
        <f t="shared" ref="C25:C33" si="4">IFERROR(B25/$B$36,"")</f>
        <v/>
      </c>
      <c r="E25" s="96"/>
      <c r="F25" s="4"/>
      <c r="G25" s="230" t="str">
        <f t="shared" si="3"/>
        <v/>
      </c>
    </row>
    <row r="26" spans="1:7">
      <c r="A26" s="96"/>
      <c r="B26" s="4"/>
      <c r="C26" s="230" t="str">
        <f t="shared" si="4"/>
        <v/>
      </c>
      <c r="E26" s="96"/>
      <c r="F26" s="4"/>
      <c r="G26" s="230" t="str">
        <f t="shared" si="3"/>
        <v/>
      </c>
    </row>
    <row r="27" spans="1:7">
      <c r="A27" s="96"/>
      <c r="B27" s="4"/>
      <c r="C27" s="230" t="str">
        <f t="shared" si="4"/>
        <v/>
      </c>
      <c r="E27" s="96"/>
      <c r="F27" s="4"/>
      <c r="G27" s="230" t="str">
        <f t="shared" si="3"/>
        <v/>
      </c>
    </row>
    <row r="28" spans="1:7">
      <c r="A28" s="96"/>
      <c r="B28" s="4"/>
      <c r="C28" s="230" t="str">
        <f t="shared" si="4"/>
        <v/>
      </c>
      <c r="E28" s="96"/>
      <c r="F28" s="4"/>
      <c r="G28" s="230" t="str">
        <f t="shared" si="3"/>
        <v/>
      </c>
    </row>
    <row r="29" spans="1:7">
      <c r="A29" s="96"/>
      <c r="B29" s="4"/>
      <c r="C29" s="230" t="str">
        <f t="shared" si="4"/>
        <v/>
      </c>
      <c r="E29" s="96"/>
      <c r="F29" s="4"/>
      <c r="G29" s="230" t="str">
        <f t="shared" si="3"/>
        <v/>
      </c>
    </row>
    <row r="30" spans="1:7">
      <c r="A30" s="96"/>
      <c r="B30" s="4"/>
      <c r="C30" s="230" t="str">
        <f t="shared" si="4"/>
        <v/>
      </c>
      <c r="E30" s="96"/>
      <c r="F30" s="4"/>
      <c r="G30" s="230" t="str">
        <f t="shared" si="3"/>
        <v/>
      </c>
    </row>
    <row r="31" spans="1:7">
      <c r="A31" s="96"/>
      <c r="B31" s="4"/>
      <c r="C31" s="230" t="str">
        <f t="shared" si="4"/>
        <v/>
      </c>
      <c r="E31" s="96"/>
      <c r="F31" s="4"/>
      <c r="G31" s="230" t="str">
        <f t="shared" si="3"/>
        <v/>
      </c>
    </row>
    <row r="32" spans="1:7">
      <c r="A32" s="96"/>
      <c r="B32" s="4"/>
      <c r="C32" s="230" t="str">
        <f t="shared" si="4"/>
        <v/>
      </c>
      <c r="E32" s="96"/>
      <c r="F32" s="4"/>
      <c r="G32" s="230" t="str">
        <f t="shared" si="3"/>
        <v/>
      </c>
    </row>
    <row r="33" spans="1:7">
      <c r="A33" s="96"/>
      <c r="B33" s="4"/>
      <c r="C33" s="230" t="str">
        <f t="shared" si="4"/>
        <v/>
      </c>
      <c r="E33" s="96"/>
      <c r="F33" s="4"/>
      <c r="G33" s="230" t="str">
        <f t="shared" si="3"/>
        <v/>
      </c>
    </row>
    <row r="34" spans="1:7">
      <c r="A34" s="97" t="s">
        <v>8</v>
      </c>
      <c r="B34" s="61">
        <f t="shared" ref="B34:C34" si="5">SUM(B24:B33)</f>
        <v>0</v>
      </c>
      <c r="C34" s="98">
        <f t="shared" si="5"/>
        <v>0</v>
      </c>
      <c r="E34" s="97" t="s">
        <v>8</v>
      </c>
      <c r="F34" s="61">
        <f t="shared" ref="F34:G34" si="6">SUM(F24:F33)</f>
        <v>0</v>
      </c>
      <c r="G34" s="98">
        <f t="shared" si="6"/>
        <v>0</v>
      </c>
    </row>
    <row r="35" spans="1:7">
      <c r="A35" s="96" t="s">
        <v>9</v>
      </c>
      <c r="B35" s="4"/>
      <c r="C35" s="230" t="str">
        <f t="shared" ref="C35:C36" si="7">IFERROR(B35/$B$36,"")</f>
        <v/>
      </c>
      <c r="E35" s="96" t="s">
        <v>9</v>
      </c>
      <c r="F35" s="4"/>
      <c r="G35" s="230" t="str">
        <f>IFERROR(F35/$F$36,"")</f>
        <v/>
      </c>
    </row>
    <row r="36" spans="1:7">
      <c r="A36" s="99" t="s">
        <v>86</v>
      </c>
      <c r="B36" s="100">
        <f>B34+B35</f>
        <v>0</v>
      </c>
      <c r="C36" s="101" t="str">
        <f t="shared" si="7"/>
        <v/>
      </c>
      <c r="E36" s="99" t="s">
        <v>86</v>
      </c>
      <c r="F36" s="100">
        <f>F34+F35</f>
        <v>0</v>
      </c>
      <c r="G36" s="101" t="str">
        <f>IFERROR(F36/$F$36,"")</f>
        <v/>
      </c>
    </row>
    <row r="37" spans="1:7" s="48" customFormat="1"/>
    <row r="41" spans="1:7" ht="30" customHeight="1"/>
    <row r="56" s="48" customFormat="1"/>
  </sheetData>
  <mergeCells count="20">
    <mergeCell ref="F5:G5"/>
    <mergeCell ref="B22:C22"/>
    <mergeCell ref="E22:E23"/>
    <mergeCell ref="F22:G22"/>
    <mergeCell ref="A1:A2"/>
    <mergeCell ref="A22:A23"/>
    <mergeCell ref="F2:G2"/>
    <mergeCell ref="F7:G7"/>
    <mergeCell ref="F8:G8"/>
    <mergeCell ref="F9:G9"/>
    <mergeCell ref="F10:G10"/>
    <mergeCell ref="F11:G11"/>
    <mergeCell ref="F12:G12"/>
    <mergeCell ref="F15:G15"/>
    <mergeCell ref="B1:H1"/>
    <mergeCell ref="F6:G6"/>
    <mergeCell ref="F13:G13"/>
    <mergeCell ref="F14:G14"/>
    <mergeCell ref="F3:G3"/>
    <mergeCell ref="F4:G4"/>
  </mergeCells>
  <pageMargins left="0.7" right="0.7" top="0.75" bottom="0.75" header="0.3" footer="0.3"/>
  <pageSetup paperSize="9" orientation="portrait" r:id="rId1"/>
  <headerFooter>
    <oddHeader>&amp;C&amp;"Calibri"&amp;10&amp;K666666UniCredit - Internal Use Only&amp;1#</oddHeader>
  </headerFooter>
  <ignoredErrors>
    <ignoredError sqref="C34 G34 B13:E13" formula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FB011C-482D-4C12-A9B8-81D51D23C8F2}">
  <dimension ref="A1:AC134"/>
  <sheetViews>
    <sheetView showGridLines="0" topLeftCell="A53" zoomScaleNormal="100" workbookViewId="0">
      <selection activeCell="K27" sqref="K27:K28"/>
    </sheetView>
  </sheetViews>
  <sheetFormatPr defaultColWidth="9.109375" defaultRowHeight="15" customHeight="1" zeroHeight="1"/>
  <cols>
    <col min="1" max="2" width="21.109375" style="5" customWidth="1"/>
    <col min="3" max="3" width="11.88671875" style="5" customWidth="1"/>
    <col min="4" max="4" width="11.5546875" style="5" customWidth="1"/>
    <col min="5" max="5" width="12" style="5" customWidth="1"/>
    <col min="6" max="6" width="10.44140625" style="5" customWidth="1"/>
    <col min="7" max="7" width="12" style="5" customWidth="1"/>
    <col min="8" max="8" width="11.6640625" style="5" customWidth="1"/>
    <col min="9" max="9" width="13.109375" style="5" customWidth="1"/>
    <col min="10" max="10" width="13.44140625" style="5" customWidth="1"/>
    <col min="11" max="11" width="14.33203125" style="5" customWidth="1"/>
    <col min="12" max="16" width="11.33203125" style="5" customWidth="1"/>
    <col min="17" max="17" width="10" style="5" customWidth="1"/>
    <col min="18" max="18" width="10.6640625" style="5" customWidth="1"/>
    <col min="19" max="19" width="9.44140625" style="5" customWidth="1"/>
    <col min="20" max="20" width="9.109375" style="5" customWidth="1"/>
    <col min="21" max="21" width="7.109375" style="5" customWidth="1"/>
    <col min="22" max="22" width="14" style="5" customWidth="1"/>
    <col min="23" max="23" width="13.88671875" style="5" customWidth="1"/>
    <col min="24" max="24" width="18.88671875" style="5" customWidth="1"/>
    <col min="25" max="16384" width="9.109375" style="5"/>
  </cols>
  <sheetData>
    <row r="1" spans="1:27" ht="14.4">
      <c r="A1" s="273" t="s">
        <v>11</v>
      </c>
      <c r="B1" s="274"/>
      <c r="C1" s="274"/>
      <c r="D1" s="274"/>
      <c r="E1" s="274"/>
      <c r="F1" s="274"/>
      <c r="G1" s="274"/>
      <c r="H1" s="274"/>
      <c r="I1" s="274"/>
      <c r="J1" s="274"/>
      <c r="K1" s="274"/>
      <c r="L1" s="274"/>
      <c r="M1" s="274"/>
      <c r="N1" s="274"/>
      <c r="O1" s="274"/>
      <c r="P1" s="274"/>
      <c r="Q1" s="274"/>
      <c r="R1" s="274"/>
      <c r="S1" s="275"/>
      <c r="T1"/>
    </row>
    <row r="2" spans="1:27" ht="14.4">
      <c r="A2" s="270" t="s">
        <v>141</v>
      </c>
      <c r="B2" s="270" t="s">
        <v>12</v>
      </c>
      <c r="C2" s="271" t="s">
        <v>13</v>
      </c>
      <c r="D2" s="270" t="s">
        <v>14</v>
      </c>
      <c r="E2" s="271" t="s">
        <v>15</v>
      </c>
      <c r="F2" s="271" t="s">
        <v>16</v>
      </c>
      <c r="G2" s="271" t="s">
        <v>17</v>
      </c>
      <c r="H2" s="271"/>
      <c r="I2" s="271" t="e">
        <f>CONCATENATE("Stanje duga na ",TEXT(Uputa!E19,"dd.mm.yyy"))</f>
        <v>#NUM!</v>
      </c>
      <c r="J2" s="271" t="str">
        <f>CONCATENATE("Stanje duga na ",TEXT(Uputa!E14,"dd.mm.yyy"))</f>
        <v>Stanje duga na 00.01.1900</v>
      </c>
      <c r="K2" s="271" t="str">
        <f>CONCATENATE("Neiskorišteni iznos na ",TEXT(Uputa!E14,"dd.mm.yyy"))</f>
        <v>Neiskorišteni iznos na 00.01.1900</v>
      </c>
      <c r="L2" s="273" t="s">
        <v>135</v>
      </c>
      <c r="M2" s="274"/>
      <c r="N2" s="274"/>
      <c r="O2" s="274"/>
      <c r="P2" s="274"/>
      <c r="Q2" s="274"/>
      <c r="R2" s="274"/>
      <c r="S2" s="275"/>
    </row>
    <row r="3" spans="1:27" ht="27.6">
      <c r="A3" s="270"/>
      <c r="B3" s="270"/>
      <c r="C3" s="271"/>
      <c r="D3" s="270"/>
      <c r="E3" s="271"/>
      <c r="F3" s="271"/>
      <c r="G3" s="206" t="s">
        <v>2</v>
      </c>
      <c r="H3" s="206" t="s">
        <v>18</v>
      </c>
      <c r="I3" s="271"/>
      <c r="J3" s="271"/>
      <c r="K3" s="271"/>
      <c r="L3" s="187">
        <f>Uputa!E17-1</f>
        <v>-1</v>
      </c>
      <c r="M3" s="174">
        <f>Uputa!E17</f>
        <v>0</v>
      </c>
      <c r="N3" s="174">
        <f>M3+1</f>
        <v>1</v>
      </c>
      <c r="O3" s="174">
        <f t="shared" ref="O3:R3" si="0">N3+1</f>
        <v>2</v>
      </c>
      <c r="P3" s="174">
        <f t="shared" si="0"/>
        <v>3</v>
      </c>
      <c r="Q3" s="174">
        <f t="shared" si="0"/>
        <v>4</v>
      </c>
      <c r="R3" s="174">
        <f t="shared" si="0"/>
        <v>5</v>
      </c>
      <c r="S3" s="187" t="s">
        <v>136</v>
      </c>
      <c r="U3" s="6"/>
      <c r="V3" s="6"/>
      <c r="W3" s="6"/>
    </row>
    <row r="4" spans="1:27" ht="14.4">
      <c r="A4" s="220"/>
      <c r="B4" s="7"/>
      <c r="C4" s="8"/>
      <c r="D4" s="7"/>
      <c r="E4" s="213"/>
      <c r="F4" s="213"/>
      <c r="G4" s="9"/>
      <c r="H4" s="10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285" t="str">
        <f>IF(I4&lt;&gt;SUM(M4:S4),CONCATENATE("Zbroj kolona M:S mora odgovarati stanju na ",TEXT(Uputa!$E$19,"dd.mm.yyy")," osim za kredite u korištenju"),"")</f>
        <v/>
      </c>
      <c r="U4" s="286"/>
      <c r="V4" s="286"/>
      <c r="W4" s="286"/>
      <c r="X4" s="286"/>
      <c r="Y4" s="286"/>
      <c r="Z4" s="286"/>
      <c r="AA4" s="286"/>
    </row>
    <row r="5" spans="1:27" ht="14.4">
      <c r="A5" s="220"/>
      <c r="B5" s="7"/>
      <c r="C5" s="11"/>
      <c r="D5" s="7"/>
      <c r="E5" s="213"/>
      <c r="F5" s="213"/>
      <c r="G5" s="9"/>
      <c r="H5" s="7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285" t="str">
        <f>IF(I5&lt;&gt;SUM(M5:S5),CONCATENATE("Zbroj kolona M:S mora odgovarati stanju na ",TEXT(Uputa!$E$19,"dd.mm.yyy")," osim za kredite u korištenju"),"")</f>
        <v/>
      </c>
      <c r="U5" s="286"/>
      <c r="V5" s="286"/>
      <c r="W5" s="286"/>
      <c r="X5" s="286"/>
      <c r="Y5" s="286"/>
      <c r="Z5" s="286"/>
      <c r="AA5" s="286"/>
    </row>
    <row r="6" spans="1:27" ht="14.4">
      <c r="A6" s="220"/>
      <c r="B6" s="7"/>
      <c r="C6" s="11"/>
      <c r="D6" s="7"/>
      <c r="E6" s="213"/>
      <c r="F6" s="213"/>
      <c r="G6" s="9"/>
      <c r="H6" s="7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285" t="str">
        <f>IF(I6&lt;&gt;SUM(M6:S6),CONCATENATE("Zbroj kolona M:S mora odgovarati stanju na ",TEXT(Uputa!$E$19,"dd.mm.yyy")," osim za kredite u korištenju"),"")</f>
        <v/>
      </c>
      <c r="U6" s="286"/>
      <c r="V6" s="286"/>
      <c r="W6" s="286"/>
      <c r="X6" s="286"/>
      <c r="Y6" s="286"/>
      <c r="Z6" s="286"/>
      <c r="AA6" s="286"/>
    </row>
    <row r="7" spans="1:27" ht="14.4">
      <c r="A7" s="220"/>
      <c r="B7" s="7"/>
      <c r="C7" s="11"/>
      <c r="D7" s="7"/>
      <c r="E7" s="213"/>
      <c r="F7" s="213"/>
      <c r="G7" s="9"/>
      <c r="H7" s="7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285" t="str">
        <f>IF(I7&lt;&gt;SUM(M7:S7),CONCATENATE("Zbroj kolona M:S mora odgovarati stanju na ",TEXT(Uputa!$E$19,"dd.mm.yyy")," osim za kredite u korištenju"),"")</f>
        <v/>
      </c>
      <c r="U7" s="286"/>
      <c r="V7" s="286"/>
      <c r="W7" s="286"/>
      <c r="X7" s="286"/>
      <c r="Y7" s="286"/>
      <c r="Z7" s="286"/>
      <c r="AA7" s="286"/>
    </row>
    <row r="8" spans="1:27" ht="14.4">
      <c r="A8" s="220"/>
      <c r="B8" s="7"/>
      <c r="C8" s="11"/>
      <c r="D8" s="7"/>
      <c r="E8" s="213"/>
      <c r="F8" s="213"/>
      <c r="G8" s="9"/>
      <c r="H8" s="7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285" t="str">
        <f>IF(I8&lt;&gt;SUM(M8:S8),CONCATENATE("Zbroj kolona M:S mora odgovarati stanju na ",TEXT(Uputa!$E$19,"dd.mm.yyy")," osim za kredite u korištenju"),"")</f>
        <v/>
      </c>
      <c r="U8" s="286"/>
      <c r="V8" s="286"/>
      <c r="W8" s="286"/>
      <c r="X8" s="286"/>
      <c r="Y8" s="286"/>
      <c r="Z8" s="286"/>
      <c r="AA8" s="286"/>
    </row>
    <row r="9" spans="1:27" ht="14.4">
      <c r="A9" s="220"/>
      <c r="B9" s="7"/>
      <c r="C9" s="11"/>
      <c r="D9" s="7"/>
      <c r="E9" s="213"/>
      <c r="F9" s="213"/>
      <c r="G9" s="9"/>
      <c r="H9" s="7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285" t="str">
        <f>IF(I9&lt;&gt;SUM(M9:S9),CONCATENATE("Zbroj kolona M:S mora odgovarati stanju na ",TEXT(Uputa!$E$19,"dd.mm.yyy")," osim za kredite u korištenju"),"")</f>
        <v/>
      </c>
      <c r="U9" s="286"/>
      <c r="V9" s="286"/>
      <c r="W9" s="286"/>
      <c r="X9" s="286"/>
      <c r="Y9" s="286"/>
      <c r="Z9" s="286"/>
      <c r="AA9" s="286"/>
    </row>
    <row r="10" spans="1:27" ht="14.4">
      <c r="A10" s="220"/>
      <c r="B10" s="7"/>
      <c r="C10" s="11"/>
      <c r="D10" s="7"/>
      <c r="E10" s="213"/>
      <c r="F10" s="213"/>
      <c r="G10" s="9"/>
      <c r="H10" s="7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285" t="str">
        <f>IF(I10&lt;&gt;SUM(M10:S10),CONCATENATE("Zbroj kolona M:S mora odgovarati stanju na ",TEXT(Uputa!$E$19,"dd.mm.yyy")," osim za kredite u korištenju"),"")</f>
        <v/>
      </c>
      <c r="U10" s="286"/>
      <c r="V10" s="286"/>
      <c r="W10" s="286"/>
      <c r="X10" s="286"/>
      <c r="Y10" s="286"/>
      <c r="Z10" s="286"/>
      <c r="AA10" s="286"/>
    </row>
    <row r="11" spans="1:27" ht="14.4">
      <c r="A11" s="220"/>
      <c r="B11" s="7"/>
      <c r="C11" s="8"/>
      <c r="D11" s="7"/>
      <c r="E11" s="213"/>
      <c r="F11" s="213"/>
      <c r="G11" s="9"/>
      <c r="H11" s="10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285" t="str">
        <f>IF(I11&lt;&gt;SUM(M11:S11),CONCATENATE("Zbroj kolona M:S mora odgovarati stanju na ",TEXT(Uputa!$E$19,"dd.mm.yyy")," osim za kredite u korištenju"),"")</f>
        <v/>
      </c>
      <c r="U11" s="286"/>
      <c r="V11" s="286"/>
      <c r="W11" s="286"/>
      <c r="X11" s="286"/>
      <c r="Y11" s="286"/>
      <c r="Z11" s="286"/>
      <c r="AA11" s="286"/>
    </row>
    <row r="12" spans="1:27" ht="14.4">
      <c r="A12" s="220"/>
      <c r="B12" s="7"/>
      <c r="C12" s="11"/>
      <c r="D12" s="7"/>
      <c r="E12" s="213"/>
      <c r="F12" s="213"/>
      <c r="G12" s="9"/>
      <c r="H12" s="7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285" t="str">
        <f>IF(I12&lt;&gt;SUM(M12:S12),CONCATENATE("Zbroj kolona M:S mora odgovarati stanju na ",TEXT(Uputa!$E$19,"dd.mm.yyy")," osim za kredite u korištenju"),"")</f>
        <v/>
      </c>
      <c r="U12" s="286"/>
      <c r="V12" s="286"/>
      <c r="W12" s="286"/>
      <c r="X12" s="286"/>
      <c r="Y12" s="286"/>
      <c r="Z12" s="286"/>
      <c r="AA12" s="286"/>
    </row>
    <row r="13" spans="1:27" ht="14.4">
      <c r="A13" s="220"/>
      <c r="B13" s="7"/>
      <c r="C13" s="11"/>
      <c r="D13" s="7"/>
      <c r="E13" s="213"/>
      <c r="F13" s="213"/>
      <c r="G13" s="9"/>
      <c r="H13" s="7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285" t="str">
        <f>IF(I13&lt;&gt;SUM(M13:S13),CONCATENATE("Zbroj kolona M:S mora odgovarati stanju na ",TEXT(Uputa!$E$19,"dd.mm.yyy")," osim za kredite u korištenju"),"")</f>
        <v/>
      </c>
      <c r="U13" s="286"/>
      <c r="V13" s="286"/>
      <c r="W13" s="286"/>
      <c r="X13" s="286"/>
      <c r="Y13" s="286"/>
      <c r="Z13" s="286"/>
      <c r="AA13" s="286"/>
    </row>
    <row r="14" spans="1:27" ht="14.4">
      <c r="A14" s="220"/>
      <c r="B14" s="7"/>
      <c r="C14" s="11"/>
      <c r="D14" s="7"/>
      <c r="E14" s="213"/>
      <c r="F14" s="213"/>
      <c r="G14" s="9"/>
      <c r="H14" s="7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285" t="str">
        <f>IF(I14&lt;&gt;SUM(M14:S14),CONCATENATE("Zbroj kolona M:S mora odgovarati stanju na ",TEXT(Uputa!$E$19,"dd.mm.yyy")," osim za kredite u korištenju"),"")</f>
        <v/>
      </c>
      <c r="U14" s="286"/>
      <c r="V14" s="286"/>
      <c r="W14" s="286"/>
      <c r="X14" s="286"/>
      <c r="Y14" s="286"/>
      <c r="Z14" s="286"/>
      <c r="AA14" s="286"/>
    </row>
    <row r="15" spans="1:27" ht="14.4">
      <c r="A15" s="220"/>
      <c r="B15" s="7"/>
      <c r="C15" s="11"/>
      <c r="D15" s="7"/>
      <c r="E15" s="213"/>
      <c r="F15" s="213"/>
      <c r="G15" s="9"/>
      <c r="H15" s="7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285" t="str">
        <f>IF(I15&lt;&gt;SUM(M15:S15),CONCATENATE("Zbroj kolona M:S mora odgovarati stanju na ",TEXT(Uputa!$E$19,"dd.mm.yyy")," osim za kredite u korištenju"),"")</f>
        <v/>
      </c>
      <c r="U15" s="286"/>
      <c r="V15" s="286"/>
      <c r="W15" s="286"/>
      <c r="X15" s="286"/>
      <c r="Y15" s="286"/>
      <c r="Z15" s="286"/>
      <c r="AA15" s="286"/>
    </row>
    <row r="16" spans="1:27" ht="14.4">
      <c r="A16" s="220"/>
      <c r="B16" s="7"/>
      <c r="C16" s="11"/>
      <c r="D16" s="7"/>
      <c r="E16" s="213"/>
      <c r="F16" s="213"/>
      <c r="G16" s="9"/>
      <c r="H16" s="7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285" t="str">
        <f>IF(I16&lt;&gt;SUM(M16:S16),CONCATENATE("Zbroj kolona M:S mora odgovarati stanju na ",TEXT(Uputa!$E$19,"dd.mm.yyy")," osim za kredite u korištenju"),"")</f>
        <v/>
      </c>
      <c r="U16" s="286"/>
      <c r="V16" s="286"/>
      <c r="W16" s="286"/>
      <c r="X16" s="286"/>
      <c r="Y16" s="286"/>
      <c r="Z16" s="286"/>
      <c r="AA16" s="286"/>
    </row>
    <row r="17" spans="1:27" ht="14.4">
      <c r="A17" s="220"/>
      <c r="B17" s="7"/>
      <c r="C17" s="11"/>
      <c r="D17" s="7"/>
      <c r="E17" s="213"/>
      <c r="F17" s="213"/>
      <c r="G17" s="9"/>
      <c r="H17" s="7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285" t="str">
        <f>IF(I17&lt;&gt;SUM(M17:S17),CONCATENATE("Zbroj kolona M:S mora odgovarati stanju na ",TEXT(Uputa!$E$19,"dd.mm.yyy")," osim za kredite u korištenju"),"")</f>
        <v/>
      </c>
      <c r="U17" s="286"/>
      <c r="V17" s="286"/>
      <c r="W17" s="286"/>
      <c r="X17" s="286"/>
      <c r="Y17" s="286"/>
      <c r="Z17" s="286"/>
      <c r="AA17" s="286"/>
    </row>
    <row r="18" spans="1:27" ht="14.4">
      <c r="A18" s="220"/>
      <c r="B18" s="7"/>
      <c r="C18" s="11"/>
      <c r="D18" s="7"/>
      <c r="E18" s="213"/>
      <c r="F18" s="213"/>
      <c r="G18" s="9"/>
      <c r="H18" s="7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285" t="str">
        <f>IF(I18&lt;&gt;SUM(M18:S18),CONCATENATE("Zbroj kolona M:S mora odgovarati stanju na ",TEXT(Uputa!$E$19,"dd.mm.yyy")," osim za kredite u korištenju"),"")</f>
        <v/>
      </c>
      <c r="U18" s="286"/>
      <c r="V18" s="286"/>
      <c r="W18" s="286"/>
      <c r="X18" s="286"/>
      <c r="Y18" s="286"/>
      <c r="Z18" s="286"/>
      <c r="AA18" s="286"/>
    </row>
    <row r="19" spans="1:27" ht="14.4">
      <c r="A19" s="179" t="s">
        <v>19</v>
      </c>
      <c r="B19" s="180"/>
      <c r="C19" s="180"/>
      <c r="D19" s="180"/>
      <c r="E19" s="180"/>
      <c r="F19" s="180"/>
      <c r="G19" s="180"/>
      <c r="H19" s="181"/>
      <c r="I19" s="208">
        <f t="shared" ref="I19:S19" si="1">SUM(I4:I18)</f>
        <v>0</v>
      </c>
      <c r="J19" s="208">
        <f t="shared" si="1"/>
        <v>0</v>
      </c>
      <c r="K19" s="208">
        <f t="shared" si="1"/>
        <v>0</v>
      </c>
      <c r="L19" s="234"/>
      <c r="M19" s="208">
        <f t="shared" si="1"/>
        <v>0</v>
      </c>
      <c r="N19" s="208">
        <f t="shared" si="1"/>
        <v>0</v>
      </c>
      <c r="O19" s="208">
        <f t="shared" si="1"/>
        <v>0</v>
      </c>
      <c r="P19" s="208">
        <f t="shared" si="1"/>
        <v>0</v>
      </c>
      <c r="Q19" s="208">
        <f t="shared" si="1"/>
        <v>0</v>
      </c>
      <c r="R19" s="208">
        <f t="shared" si="1"/>
        <v>0</v>
      </c>
      <c r="S19" s="208">
        <f t="shared" si="1"/>
        <v>0</v>
      </c>
      <c r="T19" s="285" t="str">
        <f>IF(I19&lt;&gt;SUM(M19:S19),CONCATENATE("Zbroj kolona M:S mora odgovarati stanju na ",TEXT(Uputa!$E$19,"dd.mm.yyy")," osim za kredite u korištenju"),"")</f>
        <v/>
      </c>
      <c r="U19" s="286"/>
      <c r="V19" s="286"/>
      <c r="W19" s="286"/>
      <c r="X19" s="286"/>
      <c r="Y19" s="286"/>
      <c r="Z19" s="286"/>
      <c r="AA19" s="286"/>
    </row>
    <row r="20" spans="1:27" s="44" customFormat="1" ht="14.4">
      <c r="A20" s="46" t="s">
        <v>139</v>
      </c>
      <c r="C20" s="43"/>
      <c r="D20" s="43"/>
      <c r="E20" s="43"/>
      <c r="F20" s="43"/>
      <c r="G20" s="43"/>
      <c r="H20" s="43"/>
      <c r="I20" s="43"/>
      <c r="J20" s="43"/>
      <c r="K20" s="43"/>
      <c r="L20" s="43"/>
      <c r="M20" s="43"/>
      <c r="N20" s="43"/>
      <c r="O20" s="43"/>
      <c r="P20" s="43"/>
      <c r="Q20" s="43"/>
      <c r="R20" s="43"/>
      <c r="S20" s="43"/>
      <c r="U20" s="45"/>
      <c r="V20" s="45"/>
      <c r="W20" s="45"/>
    </row>
    <row r="21" spans="1:27" s="44" customFormat="1" ht="14.4">
      <c r="A21" s="201" t="s">
        <v>20</v>
      </c>
      <c r="C21" s="46"/>
      <c r="D21" s="43"/>
      <c r="E21" s="43"/>
      <c r="F21" s="43"/>
      <c r="G21" s="43"/>
      <c r="H21" s="43"/>
      <c r="I21" s="43"/>
      <c r="J21" s="43"/>
      <c r="K21" s="43"/>
      <c r="L21" s="43"/>
      <c r="M21" s="43"/>
      <c r="N21" s="43"/>
      <c r="O21" s="43"/>
      <c r="P21" s="43"/>
      <c r="Q21" s="43"/>
      <c r="R21" s="43"/>
      <c r="S21" s="43"/>
      <c r="U21" s="45"/>
      <c r="V21" s="45"/>
      <c r="W21" s="45"/>
    </row>
    <row r="22" spans="1:27" s="44" customFormat="1" ht="14.4">
      <c r="A22" s="46" t="s">
        <v>137</v>
      </c>
      <c r="C22" s="43"/>
      <c r="D22" s="43"/>
      <c r="E22" s="43"/>
      <c r="F22" s="43"/>
      <c r="G22" s="43"/>
      <c r="H22" s="43"/>
      <c r="I22" s="43"/>
      <c r="J22" s="43"/>
      <c r="K22" s="43"/>
      <c r="L22" s="43"/>
      <c r="M22" s="43"/>
      <c r="N22" s="43"/>
      <c r="O22" s="43"/>
      <c r="P22" s="43"/>
      <c r="Q22" s="43"/>
      <c r="R22" s="43"/>
      <c r="S22" s="43"/>
      <c r="U22" s="45"/>
      <c r="V22" s="45"/>
      <c r="W22" s="45"/>
    </row>
    <row r="23" spans="1:27" s="44" customFormat="1" ht="14.4">
      <c r="A23" s="47"/>
      <c r="B23" s="47"/>
      <c r="C23" s="43"/>
      <c r="D23" s="43"/>
      <c r="E23" s="43"/>
      <c r="F23" s="43"/>
      <c r="G23" s="43"/>
      <c r="H23" s="43"/>
      <c r="I23" s="43"/>
      <c r="J23" s="43"/>
      <c r="K23" s="43"/>
      <c r="L23" s="43"/>
      <c r="M23" s="43"/>
      <c r="N23" s="43"/>
      <c r="O23" s="43"/>
      <c r="P23" s="43"/>
      <c r="Q23" s="43"/>
      <c r="R23" s="43"/>
      <c r="S23" s="43"/>
      <c r="U23" s="45"/>
      <c r="V23" s="45"/>
      <c r="W23" s="45"/>
    </row>
    <row r="24" spans="1:27" s="44" customFormat="1" ht="14.4">
      <c r="A24" s="47"/>
      <c r="B24" s="47"/>
      <c r="C24" s="43"/>
      <c r="D24" s="43"/>
      <c r="E24" s="43"/>
      <c r="F24" s="43"/>
      <c r="G24" s="43"/>
      <c r="H24" s="43"/>
      <c r="I24" s="43"/>
      <c r="J24" s="43"/>
      <c r="K24" s="43"/>
      <c r="L24" s="43"/>
      <c r="M24" s="43"/>
      <c r="N24" s="43"/>
      <c r="O24" s="43"/>
      <c r="P24" s="43"/>
      <c r="Q24" s="43"/>
      <c r="R24" s="43"/>
      <c r="S24" s="43"/>
      <c r="U24" s="45"/>
      <c r="V24" s="45"/>
      <c r="W24" s="45"/>
    </row>
    <row r="25" spans="1:27" ht="14.4">
      <c r="A25" s="12"/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U25" s="6"/>
      <c r="V25" s="6"/>
      <c r="W25" s="6"/>
    </row>
    <row r="26" spans="1:27" ht="14.4">
      <c r="A26" s="273" t="s">
        <v>21</v>
      </c>
      <c r="B26" s="274"/>
      <c r="C26" s="274"/>
      <c r="D26" s="274"/>
      <c r="E26" s="274"/>
      <c r="F26" s="274"/>
      <c r="G26" s="274"/>
      <c r="H26" s="274"/>
      <c r="I26" s="274"/>
      <c r="J26" s="274"/>
      <c r="K26" s="274"/>
      <c r="L26" s="274"/>
      <c r="M26" s="274"/>
      <c r="N26"/>
      <c r="O26" s="12"/>
      <c r="P26" s="12"/>
      <c r="Q26" s="12"/>
      <c r="R26" s="12"/>
      <c r="S26" s="12"/>
      <c r="U26" s="6"/>
      <c r="V26" s="6"/>
      <c r="W26" s="6"/>
    </row>
    <row r="27" spans="1:27" ht="15" customHeight="1">
      <c r="A27" s="270" t="s">
        <v>141</v>
      </c>
      <c r="B27" s="270" t="s">
        <v>12</v>
      </c>
      <c r="C27" s="271" t="s">
        <v>22</v>
      </c>
      <c r="D27" s="271"/>
      <c r="E27" s="271" t="s">
        <v>13</v>
      </c>
      <c r="F27" s="270" t="s">
        <v>14</v>
      </c>
      <c r="G27" s="271" t="s">
        <v>15</v>
      </c>
      <c r="H27" s="271" t="s">
        <v>16</v>
      </c>
      <c r="I27" s="271" t="e">
        <f>I2</f>
        <v>#NUM!</v>
      </c>
      <c r="J27" s="271" t="str">
        <f>J2</f>
        <v>Stanje duga na 00.01.1900</v>
      </c>
      <c r="K27" s="271" t="str">
        <f>K2</f>
        <v>Neiskorišteni iznos na 00.01.1900</v>
      </c>
      <c r="L27" s="252" t="s">
        <v>23</v>
      </c>
      <c r="M27" s="254"/>
      <c r="N27"/>
      <c r="O27" s="12"/>
      <c r="P27" s="12"/>
      <c r="Q27" s="12"/>
      <c r="R27" s="12"/>
      <c r="S27" s="12"/>
      <c r="U27" s="6"/>
      <c r="V27" s="6"/>
      <c r="W27" s="6"/>
    </row>
    <row r="28" spans="1:27" ht="42" customHeight="1">
      <c r="A28" s="270"/>
      <c r="B28" s="270"/>
      <c r="C28" s="271"/>
      <c r="D28" s="271"/>
      <c r="E28" s="271"/>
      <c r="F28" s="270"/>
      <c r="G28" s="271"/>
      <c r="H28" s="271"/>
      <c r="I28" s="271"/>
      <c r="J28" s="271"/>
      <c r="K28" s="271"/>
      <c r="L28" s="206" t="s">
        <v>2</v>
      </c>
      <c r="M28" s="223" t="s">
        <v>18</v>
      </c>
      <c r="N28"/>
      <c r="O28" s="12"/>
      <c r="P28" s="12"/>
      <c r="Q28" s="12"/>
      <c r="R28" s="12"/>
      <c r="S28" s="12"/>
      <c r="U28" s="6"/>
      <c r="V28" s="6"/>
      <c r="W28" s="6"/>
    </row>
    <row r="29" spans="1:27" ht="14.4">
      <c r="A29" s="219"/>
      <c r="B29" s="13"/>
      <c r="C29" s="287"/>
      <c r="D29" s="288"/>
      <c r="E29" s="3"/>
      <c r="F29" s="13"/>
      <c r="G29" s="14"/>
      <c r="H29" s="14"/>
      <c r="I29" s="3"/>
      <c r="J29" s="3"/>
      <c r="K29" s="3"/>
      <c r="L29" s="15"/>
      <c r="M29" s="222"/>
      <c r="N29"/>
      <c r="O29" s="12"/>
      <c r="P29" s="12"/>
      <c r="Q29" s="12"/>
      <c r="R29" s="12"/>
      <c r="S29" s="12"/>
      <c r="U29" s="6"/>
      <c r="V29" s="6"/>
      <c r="W29" s="6"/>
    </row>
    <row r="30" spans="1:27" ht="14.4">
      <c r="A30" s="219"/>
      <c r="B30" s="13"/>
      <c r="C30" s="287"/>
      <c r="D30" s="288"/>
      <c r="E30" s="3"/>
      <c r="F30" s="13"/>
      <c r="G30" s="14"/>
      <c r="H30" s="14"/>
      <c r="I30" s="3"/>
      <c r="J30" s="3"/>
      <c r="K30" s="3"/>
      <c r="L30" s="15"/>
      <c r="M30" s="222"/>
      <c r="N30"/>
      <c r="O30" s="12"/>
      <c r="P30" s="12"/>
      <c r="Q30" s="12"/>
      <c r="R30" s="12"/>
      <c r="S30" s="12"/>
      <c r="U30" s="6"/>
      <c r="V30" s="6"/>
      <c r="W30" s="6"/>
    </row>
    <row r="31" spans="1:27" ht="14.4">
      <c r="A31" s="219"/>
      <c r="B31" s="13"/>
      <c r="C31" s="287"/>
      <c r="D31" s="288"/>
      <c r="E31" s="3"/>
      <c r="F31" s="13"/>
      <c r="G31" s="14"/>
      <c r="H31" s="14"/>
      <c r="I31" s="3"/>
      <c r="J31" s="3"/>
      <c r="K31" s="3"/>
      <c r="L31" s="15"/>
      <c r="M31" s="222"/>
      <c r="N31"/>
      <c r="O31" s="12"/>
      <c r="P31" s="12"/>
      <c r="Q31" s="12"/>
      <c r="R31" s="12"/>
      <c r="S31" s="12"/>
      <c r="U31" s="6"/>
      <c r="V31" s="6"/>
      <c r="W31" s="6"/>
    </row>
    <row r="32" spans="1:27" ht="14.4">
      <c r="A32" s="219"/>
      <c r="B32" s="13"/>
      <c r="C32" s="287"/>
      <c r="D32" s="288"/>
      <c r="E32" s="3"/>
      <c r="F32" s="13"/>
      <c r="G32" s="14"/>
      <c r="H32" s="14"/>
      <c r="I32" s="3"/>
      <c r="J32" s="3"/>
      <c r="K32" s="3"/>
      <c r="L32" s="15"/>
      <c r="M32" s="222"/>
      <c r="N32"/>
      <c r="O32" s="12"/>
      <c r="P32" s="12"/>
      <c r="Q32" s="12"/>
      <c r="R32" s="12"/>
      <c r="S32" s="12"/>
      <c r="U32" s="6"/>
      <c r="V32" s="6"/>
      <c r="W32" s="6"/>
    </row>
    <row r="33" spans="1:29" ht="14.4">
      <c r="A33" s="219"/>
      <c r="B33" s="13"/>
      <c r="C33" s="287"/>
      <c r="D33" s="288"/>
      <c r="E33" s="3"/>
      <c r="F33" s="13"/>
      <c r="G33" s="14"/>
      <c r="H33" s="14"/>
      <c r="I33" s="3"/>
      <c r="J33" s="3"/>
      <c r="K33" s="3"/>
      <c r="L33" s="15"/>
      <c r="M33" s="222"/>
      <c r="N33"/>
      <c r="O33" s="12"/>
      <c r="P33" s="12"/>
      <c r="Q33" s="12"/>
      <c r="R33" s="12"/>
      <c r="S33" s="12"/>
      <c r="U33" s="6"/>
      <c r="V33" s="6"/>
      <c r="W33" s="6"/>
    </row>
    <row r="34" spans="1:29" ht="14.4">
      <c r="A34" s="219"/>
      <c r="B34" s="13"/>
      <c r="C34" s="287"/>
      <c r="D34" s="288"/>
      <c r="E34" s="3"/>
      <c r="F34" s="13"/>
      <c r="G34" s="14"/>
      <c r="H34" s="14"/>
      <c r="I34" s="3"/>
      <c r="J34" s="3"/>
      <c r="K34" s="3"/>
      <c r="L34" s="15"/>
      <c r="M34" s="222"/>
      <c r="N34"/>
      <c r="O34" s="12"/>
      <c r="P34" s="12"/>
      <c r="Q34" s="12"/>
      <c r="R34" s="12"/>
      <c r="S34" s="12"/>
      <c r="U34" s="6"/>
      <c r="V34" s="6"/>
      <c r="W34" s="6"/>
    </row>
    <row r="35" spans="1:29" ht="14.4">
      <c r="A35" s="219"/>
      <c r="B35" s="13"/>
      <c r="C35" s="276"/>
      <c r="D35" s="276"/>
      <c r="E35" s="3"/>
      <c r="F35" s="13"/>
      <c r="G35" s="14"/>
      <c r="H35" s="14"/>
      <c r="I35" s="3"/>
      <c r="J35" s="3"/>
      <c r="K35" s="3"/>
      <c r="L35" s="15"/>
      <c r="M35" s="222"/>
      <c r="N35"/>
      <c r="O35" s="12"/>
      <c r="P35" s="12"/>
      <c r="Q35" s="12"/>
      <c r="R35" s="12"/>
      <c r="S35" s="12"/>
      <c r="U35" s="6"/>
      <c r="V35" s="6"/>
      <c r="W35" s="6"/>
    </row>
    <row r="36" spans="1:29" ht="14.4">
      <c r="A36" s="219"/>
      <c r="B36" s="13"/>
      <c r="C36" s="276"/>
      <c r="D36" s="276"/>
      <c r="E36" s="3"/>
      <c r="F36" s="13"/>
      <c r="G36" s="14"/>
      <c r="H36" s="14"/>
      <c r="I36" s="3"/>
      <c r="J36" s="3"/>
      <c r="K36" s="3"/>
      <c r="L36" s="15"/>
      <c r="M36" s="222"/>
      <c r="N36"/>
      <c r="O36" s="12"/>
      <c r="P36" s="12"/>
      <c r="Q36" s="12"/>
      <c r="R36" s="12"/>
      <c r="S36" s="12"/>
      <c r="U36" s="6"/>
      <c r="V36" s="6"/>
      <c r="W36" s="6"/>
    </row>
    <row r="37" spans="1:29" ht="14.4">
      <c r="A37" s="219"/>
      <c r="B37" s="13"/>
      <c r="C37" s="276"/>
      <c r="D37" s="276"/>
      <c r="E37" s="3"/>
      <c r="F37" s="13"/>
      <c r="G37" s="14"/>
      <c r="H37" s="14"/>
      <c r="I37" s="3"/>
      <c r="J37" s="3"/>
      <c r="K37" s="3"/>
      <c r="L37" s="15"/>
      <c r="M37" s="222"/>
      <c r="N37"/>
      <c r="O37" s="12"/>
      <c r="P37" s="12"/>
      <c r="Q37" s="12"/>
      <c r="R37" s="12"/>
      <c r="S37" s="12"/>
      <c r="U37" s="6"/>
      <c r="V37" s="6"/>
      <c r="W37" s="6"/>
    </row>
    <row r="38" spans="1:29" ht="14.4">
      <c r="A38" s="219"/>
      <c r="B38" s="13"/>
      <c r="C38" s="276"/>
      <c r="D38" s="276"/>
      <c r="E38" s="3"/>
      <c r="F38" s="13"/>
      <c r="G38" s="14"/>
      <c r="H38" s="14"/>
      <c r="I38" s="3"/>
      <c r="J38" s="3"/>
      <c r="K38" s="3"/>
      <c r="L38" s="15"/>
      <c r="M38" s="222"/>
      <c r="N38"/>
      <c r="O38" s="12"/>
      <c r="P38" s="12"/>
      <c r="Q38" s="12"/>
      <c r="R38" s="12"/>
      <c r="S38" s="12"/>
      <c r="U38" s="6"/>
      <c r="V38" s="6"/>
      <c r="W38" s="6"/>
    </row>
    <row r="39" spans="1:29" ht="14.4">
      <c r="A39" s="179" t="s">
        <v>24</v>
      </c>
      <c r="B39" s="180"/>
      <c r="C39" s="180"/>
      <c r="D39" s="180"/>
      <c r="E39" s="180"/>
      <c r="F39" s="180"/>
      <c r="G39" s="180"/>
      <c r="H39" s="180"/>
      <c r="I39" s="105">
        <f>SUM(I29:I38)</f>
        <v>0</v>
      </c>
      <c r="J39" s="105">
        <f>SUM(J29:J38)</f>
        <v>0</v>
      </c>
      <c r="K39" s="105">
        <f>SUM(K29:K38)</f>
        <v>0</v>
      </c>
      <c r="L39" s="105"/>
      <c r="M39" s="105"/>
      <c r="N39"/>
      <c r="O39" s="12"/>
      <c r="P39" s="12"/>
      <c r="Q39" s="12"/>
      <c r="R39" s="12"/>
      <c r="S39" s="12"/>
      <c r="U39" s="6"/>
      <c r="V39" s="6"/>
      <c r="W39" s="6"/>
    </row>
    <row r="40" spans="1:29" s="44" customFormat="1" ht="14.4">
      <c r="A40" s="46" t="s">
        <v>108</v>
      </c>
      <c r="C40" s="24"/>
      <c r="D40" s="24"/>
      <c r="E40" s="24"/>
      <c r="F40" s="24"/>
      <c r="G40" s="24"/>
      <c r="H40" s="24"/>
      <c r="I40" s="24"/>
      <c r="J40" s="25"/>
      <c r="K40" s="25"/>
      <c r="L40" s="25"/>
      <c r="M40" s="26"/>
      <c r="N40" s="26"/>
      <c r="O40" s="43"/>
      <c r="P40" s="43"/>
      <c r="Q40" s="43"/>
      <c r="R40" s="43"/>
      <c r="S40" s="43"/>
      <c r="U40" s="45"/>
      <c r="V40" s="45"/>
      <c r="W40" s="45"/>
    </row>
    <row r="41" spans="1:29" ht="14.4">
      <c r="A41" s="47"/>
      <c r="B41" s="47"/>
      <c r="U41" s="6"/>
      <c r="V41" s="6"/>
      <c r="W41" s="6"/>
    </row>
    <row r="42" spans="1:29" ht="14.4">
      <c r="A42" s="47"/>
      <c r="B42" s="47"/>
      <c r="U42" s="6"/>
      <c r="V42" s="6"/>
      <c r="W42" s="6"/>
    </row>
    <row r="43" spans="1:29" ht="14.4">
      <c r="P43" s="192"/>
      <c r="Q43" s="192"/>
      <c r="R43" s="192"/>
      <c r="S43" s="192"/>
      <c r="T43" s="192"/>
      <c r="U43" s="193"/>
      <c r="V43" s="193"/>
      <c r="W43" s="6"/>
    </row>
    <row r="44" spans="1:29" ht="14.4">
      <c r="A44" s="273" t="s">
        <v>140</v>
      </c>
      <c r="B44" s="274"/>
      <c r="C44" s="274"/>
      <c r="D44" s="274"/>
      <c r="E44" s="274"/>
      <c r="F44" s="274"/>
      <c r="G44" s="274"/>
      <c r="H44" s="274"/>
      <c r="I44" s="274"/>
      <c r="J44" s="274"/>
      <c r="K44" s="274"/>
      <c r="L44" s="274"/>
      <c r="M44" s="274"/>
      <c r="N44" s="274"/>
      <c r="O44" s="275"/>
      <c r="P44" s="266" t="b" cm="1">
        <f t="array" ref="P44">IF(OR(C46:F55="Okvir za razne vrste kratkoročne izloženosti",C46:F55="Ostalo",C46:F55="Limit"),"Popuniti samo za okvire i limite koji se mogu koristit za više vrsta plasmana")</f>
        <v>0</v>
      </c>
      <c r="Q44" s="267"/>
      <c r="R44" s="267"/>
      <c r="S44" s="267"/>
      <c r="T44" s="267"/>
      <c r="U44" s="267"/>
      <c r="V44" s="267"/>
      <c r="W44" s="267"/>
      <c r="X44" s="251"/>
      <c r="Y44" s="251"/>
      <c r="Z44" s="251"/>
      <c r="AA44" s="251"/>
      <c r="AB44" s="251"/>
      <c r="AC44" s="6"/>
    </row>
    <row r="45" spans="1:29" ht="74.25" customHeight="1">
      <c r="A45" s="211" t="s">
        <v>141</v>
      </c>
      <c r="B45" s="83" t="s">
        <v>12</v>
      </c>
      <c r="C45" s="252" t="s">
        <v>134</v>
      </c>
      <c r="D45" s="253"/>
      <c r="E45" s="253"/>
      <c r="F45" s="254"/>
      <c r="G45" s="84" t="s">
        <v>25</v>
      </c>
      <c r="H45" s="83" t="s">
        <v>14</v>
      </c>
      <c r="I45" s="84" t="s">
        <v>15</v>
      </c>
      <c r="J45" s="84" t="s">
        <v>121</v>
      </c>
      <c r="K45" s="84" t="e">
        <f>CONCATENATE("Stanje na ",TEXT(Uputa!E19,"dd.mm.yyy"))</f>
        <v>#NUM!</v>
      </c>
      <c r="L45" s="252" t="str">
        <f>CONCATENATE("Stanje na ",TEXT(Uputa!E14,"dd.mm.yyy"))</f>
        <v>Stanje na 00.01.1900</v>
      </c>
      <c r="M45" s="254"/>
      <c r="N45" s="252" t="str">
        <f>K27</f>
        <v>Neiskorišteni iznos na 00.01.1900</v>
      </c>
      <c r="O45" s="254"/>
      <c r="P45" s="264" t="str" cm="1">
        <f t="array" ref="P45">IF(OR(C46:F55="Okvir za razne vrste kratkoročne izloženosti",C46:F55="Ostalo",C46:F55="Limit"),CONCATENATE("Stanje akreditiva na ",TEXT(Uputa!E14,"dd.mm.yyy")),"")</f>
        <v/>
      </c>
      <c r="Q45" s="262"/>
      <c r="R45" s="262" t="str" cm="1">
        <f t="array" ref="R45">IF(OR(C46:F55="Okvir za razne vrste kratkoročne izloženosti",C46:F55="Ostalo",,C46:F55="Limit"),CONCATENATE("Stanje garancija na ",TEXT(Uputa!E14,"dd.mm.yyy")),"")</f>
        <v/>
      </c>
      <c r="S45" s="262"/>
      <c r="T45" s="262" t="str" cm="1">
        <f t="array" ref="T45">IF(OR(C46:F55="Okvir za razne vrste kratkoročne izloženosti",C46:F55="Ostalo",,C46:F55="Limit"),CONCATENATE("Stanje kredita na ",TEXT(Uputa!E14,"dd.mm.yyy")),"")</f>
        <v/>
      </c>
      <c r="U45" s="262"/>
      <c r="V45" s="204" t="str" cm="1">
        <f t="array" ref="V45">IF(OR(C46:F55="Okvir za razne vrste kratkoročne izloženosti",C46:F55="Ostalo",,C46:F55="Limit"),CONCATENATE("Stanje factoringa na ",TEXT(Uputa!E14,"dd.mm.yyy")),"")</f>
        <v/>
      </c>
      <c r="W45" s="191" t="str" cm="1">
        <f t="array" ref="W45">IF(OR(C46:F55="Okvir za razne vrste kratkoročne izloženosti",C46:F55="Ostalo",C46:F55="Limit"),CONCATENATE("Stanje ostalog na ",TEXT(Uputa!E14,"dd.mm.yyy")),"")</f>
        <v/>
      </c>
      <c r="X45" s="260" t="str" cm="1">
        <f t="array" ref="X45">IF(OR(C46:F55="Okvir za razne vrste kratkoročne izloženosti",C46:F55="Ostalo",C46:F55="Limit"),"Komentar","")</f>
        <v/>
      </c>
      <c r="Y45" s="260"/>
      <c r="Z45" s="260"/>
      <c r="AA45" s="260"/>
      <c r="AB45" s="260"/>
    </row>
    <row r="46" spans="1:29" ht="15" customHeight="1">
      <c r="A46" s="219"/>
      <c r="B46" s="212"/>
      <c r="C46" s="255"/>
      <c r="D46" s="256"/>
      <c r="E46" s="256"/>
      <c r="F46" s="257"/>
      <c r="G46" s="16"/>
      <c r="H46" s="17"/>
      <c r="I46" s="214"/>
      <c r="J46" s="214"/>
      <c r="K46" s="207"/>
      <c r="L46" s="258"/>
      <c r="M46" s="259"/>
      <c r="N46" s="272"/>
      <c r="O46" s="272"/>
      <c r="P46" s="265"/>
      <c r="Q46" s="265"/>
      <c r="R46" s="263"/>
      <c r="S46" s="263"/>
      <c r="T46" s="263"/>
      <c r="U46" s="263"/>
      <c r="V46" s="224"/>
      <c r="W46" s="225"/>
      <c r="X46" s="261"/>
      <c r="Y46" s="261"/>
      <c r="Z46" s="261"/>
      <c r="AA46" s="261"/>
      <c r="AB46" s="261"/>
    </row>
    <row r="47" spans="1:29" ht="15" customHeight="1">
      <c r="A47" s="219"/>
      <c r="B47" s="212"/>
      <c r="C47" s="255"/>
      <c r="D47" s="256"/>
      <c r="E47" s="256"/>
      <c r="F47" s="257"/>
      <c r="G47" s="16"/>
      <c r="H47" s="17"/>
      <c r="I47" s="214"/>
      <c r="J47" s="214"/>
      <c r="K47" s="207"/>
      <c r="L47" s="258"/>
      <c r="M47" s="259"/>
      <c r="N47" s="272"/>
      <c r="O47" s="272"/>
      <c r="P47" s="265"/>
      <c r="Q47" s="265"/>
      <c r="R47" s="263"/>
      <c r="S47" s="263"/>
      <c r="T47" s="263"/>
      <c r="U47" s="263"/>
      <c r="V47" s="224"/>
      <c r="W47" s="225"/>
      <c r="X47" s="261"/>
      <c r="Y47" s="261"/>
      <c r="Z47" s="261"/>
      <c r="AA47" s="261"/>
      <c r="AB47" s="261"/>
    </row>
    <row r="48" spans="1:29" ht="15" customHeight="1">
      <c r="A48" s="219"/>
      <c r="B48" s="212"/>
      <c r="C48" s="255"/>
      <c r="D48" s="256"/>
      <c r="E48" s="256"/>
      <c r="F48" s="257"/>
      <c r="G48" s="16"/>
      <c r="H48" s="17"/>
      <c r="I48" s="214"/>
      <c r="J48" s="214"/>
      <c r="K48" s="207"/>
      <c r="L48" s="258"/>
      <c r="M48" s="259"/>
      <c r="N48" s="272"/>
      <c r="O48" s="272"/>
      <c r="P48" s="265"/>
      <c r="Q48" s="265"/>
      <c r="R48" s="263"/>
      <c r="S48" s="263"/>
      <c r="T48" s="263"/>
      <c r="U48" s="263"/>
      <c r="V48" s="224"/>
      <c r="W48" s="225"/>
      <c r="X48" s="261"/>
      <c r="Y48" s="261"/>
      <c r="Z48" s="261"/>
      <c r="AA48" s="261"/>
      <c r="AB48" s="261"/>
    </row>
    <row r="49" spans="1:28" ht="15" customHeight="1">
      <c r="A49" s="219"/>
      <c r="B49" s="212"/>
      <c r="C49" s="255"/>
      <c r="D49" s="256"/>
      <c r="E49" s="256"/>
      <c r="F49" s="257"/>
      <c r="G49" s="16"/>
      <c r="H49" s="17"/>
      <c r="I49" s="214"/>
      <c r="J49" s="214"/>
      <c r="K49" s="207"/>
      <c r="L49" s="258"/>
      <c r="M49" s="259"/>
      <c r="N49" s="272"/>
      <c r="O49" s="272"/>
      <c r="P49" s="265"/>
      <c r="Q49" s="265"/>
      <c r="R49" s="263"/>
      <c r="S49" s="263"/>
      <c r="T49" s="263"/>
      <c r="U49" s="263"/>
      <c r="V49" s="224"/>
      <c r="W49" s="225"/>
      <c r="X49" s="261"/>
      <c r="Y49" s="261"/>
      <c r="Z49" s="261"/>
      <c r="AA49" s="261"/>
      <c r="AB49" s="261"/>
    </row>
    <row r="50" spans="1:28" ht="15" customHeight="1">
      <c r="A50" s="219"/>
      <c r="B50" s="212"/>
      <c r="C50" s="255"/>
      <c r="D50" s="256"/>
      <c r="E50" s="256"/>
      <c r="F50" s="257"/>
      <c r="G50" s="16"/>
      <c r="H50" s="17"/>
      <c r="I50" s="214"/>
      <c r="J50" s="214"/>
      <c r="K50" s="207"/>
      <c r="L50" s="258"/>
      <c r="M50" s="259"/>
      <c r="N50" s="272"/>
      <c r="O50" s="272"/>
      <c r="P50" s="265"/>
      <c r="Q50" s="265"/>
      <c r="R50" s="263"/>
      <c r="S50" s="263"/>
      <c r="T50" s="263"/>
      <c r="U50" s="263"/>
      <c r="V50" s="224"/>
      <c r="W50" s="225"/>
      <c r="X50" s="261"/>
      <c r="Y50" s="261"/>
      <c r="Z50" s="261"/>
      <c r="AA50" s="261"/>
      <c r="AB50" s="261"/>
    </row>
    <row r="51" spans="1:28" ht="15" customHeight="1">
      <c r="A51" s="219"/>
      <c r="B51" s="212"/>
      <c r="C51" s="255"/>
      <c r="D51" s="256"/>
      <c r="E51" s="256"/>
      <c r="F51" s="257"/>
      <c r="G51" s="16"/>
      <c r="H51" s="17"/>
      <c r="I51" s="214"/>
      <c r="J51" s="214"/>
      <c r="K51" s="207"/>
      <c r="L51" s="258"/>
      <c r="M51" s="259"/>
      <c r="N51" s="272"/>
      <c r="O51" s="272"/>
      <c r="P51" s="265"/>
      <c r="Q51" s="265"/>
      <c r="R51" s="263"/>
      <c r="S51" s="263"/>
      <c r="T51" s="263"/>
      <c r="U51" s="263"/>
      <c r="V51" s="224"/>
      <c r="W51" s="225"/>
      <c r="X51" s="261"/>
      <c r="Y51" s="261"/>
      <c r="Z51" s="261"/>
      <c r="AA51" s="261"/>
      <c r="AB51" s="261"/>
    </row>
    <row r="52" spans="1:28" ht="14.4">
      <c r="A52" s="219"/>
      <c r="B52" s="212"/>
      <c r="C52" s="255"/>
      <c r="D52" s="256"/>
      <c r="E52" s="256"/>
      <c r="F52" s="257"/>
      <c r="G52" s="16"/>
      <c r="H52" s="17"/>
      <c r="I52" s="214"/>
      <c r="J52" s="214"/>
      <c r="K52" s="207"/>
      <c r="L52" s="258"/>
      <c r="M52" s="259"/>
      <c r="N52" s="272"/>
      <c r="O52" s="272"/>
      <c r="P52" s="265"/>
      <c r="Q52" s="265"/>
      <c r="R52" s="263"/>
      <c r="S52" s="263"/>
      <c r="T52" s="263"/>
      <c r="U52" s="263"/>
      <c r="V52" s="224"/>
      <c r="W52" s="225"/>
      <c r="X52" s="261"/>
      <c r="Y52" s="261"/>
      <c r="Z52" s="261"/>
      <c r="AA52" s="261"/>
      <c r="AB52" s="261"/>
    </row>
    <row r="53" spans="1:28" ht="14.4">
      <c r="A53" s="18"/>
      <c r="B53" s="18"/>
      <c r="C53" s="255"/>
      <c r="D53" s="256"/>
      <c r="E53" s="256"/>
      <c r="F53" s="257"/>
      <c r="G53" s="16"/>
      <c r="H53" s="17"/>
      <c r="I53" s="214"/>
      <c r="J53" s="214"/>
      <c r="K53" s="207"/>
      <c r="L53" s="258"/>
      <c r="M53" s="259"/>
      <c r="N53" s="272"/>
      <c r="O53" s="272"/>
      <c r="P53" s="265"/>
      <c r="Q53" s="265"/>
      <c r="R53" s="263"/>
      <c r="S53" s="263"/>
      <c r="T53" s="263"/>
      <c r="U53" s="263"/>
      <c r="V53" s="224"/>
      <c r="W53" s="225"/>
      <c r="X53" s="261"/>
      <c r="Y53" s="261"/>
      <c r="Z53" s="261"/>
      <c r="AA53" s="261"/>
      <c r="AB53" s="261"/>
    </row>
    <row r="54" spans="1:28" ht="14.4">
      <c r="A54" s="18"/>
      <c r="B54" s="18"/>
      <c r="C54" s="255"/>
      <c r="D54" s="256"/>
      <c r="E54" s="256"/>
      <c r="F54" s="257"/>
      <c r="G54" s="16"/>
      <c r="H54" s="17"/>
      <c r="I54" s="214"/>
      <c r="J54" s="214"/>
      <c r="K54" s="207"/>
      <c r="L54" s="258"/>
      <c r="M54" s="259"/>
      <c r="N54" s="272"/>
      <c r="O54" s="272"/>
      <c r="P54" s="265"/>
      <c r="Q54" s="265"/>
      <c r="R54" s="263"/>
      <c r="S54" s="263"/>
      <c r="T54" s="263"/>
      <c r="U54" s="263"/>
      <c r="V54" s="224"/>
      <c r="W54" s="225"/>
      <c r="X54" s="261"/>
      <c r="Y54" s="261"/>
      <c r="Z54" s="261"/>
      <c r="AA54" s="261"/>
      <c r="AB54" s="261"/>
    </row>
    <row r="55" spans="1:28" ht="14.4">
      <c r="A55" s="18"/>
      <c r="B55" s="18"/>
      <c r="C55" s="255"/>
      <c r="D55" s="256"/>
      <c r="E55" s="256"/>
      <c r="F55" s="257"/>
      <c r="G55" s="16"/>
      <c r="H55" s="17"/>
      <c r="I55" s="214"/>
      <c r="J55" s="214"/>
      <c r="K55" s="207"/>
      <c r="L55" s="258"/>
      <c r="M55" s="259"/>
      <c r="N55" s="272"/>
      <c r="O55" s="272"/>
      <c r="P55" s="265"/>
      <c r="Q55" s="265"/>
      <c r="R55" s="263"/>
      <c r="S55" s="263"/>
      <c r="T55" s="263"/>
      <c r="U55" s="263"/>
      <c r="V55" s="224"/>
      <c r="W55" s="225"/>
      <c r="X55" s="261"/>
      <c r="Y55" s="261"/>
      <c r="Z55" s="261"/>
      <c r="AA55" s="261"/>
      <c r="AB55" s="261"/>
    </row>
    <row r="56" spans="1:28" ht="14.4">
      <c r="A56" s="179" t="s">
        <v>26</v>
      </c>
      <c r="B56" s="180"/>
      <c r="C56" s="180"/>
      <c r="D56" s="180"/>
      <c r="E56" s="180"/>
      <c r="F56" s="180"/>
      <c r="G56" s="180"/>
      <c r="H56" s="180"/>
      <c r="I56" s="180"/>
      <c r="J56" s="180"/>
      <c r="K56" s="105">
        <f>SUM(K46:K55)</f>
        <v>0</v>
      </c>
      <c r="L56" s="283">
        <f>SUM(L46:M55)</f>
        <v>0</v>
      </c>
      <c r="M56" s="284"/>
      <c r="N56" s="282">
        <f>SUM(N46:O55)</f>
        <v>0</v>
      </c>
      <c r="O56" s="282"/>
      <c r="P56" s="269" t="str" cm="1">
        <f t="array" ref="P56">IF(OR(C46:F55="Okvir za razne vrste kratkoročne izloženosti",C46:F55="Ostalo",C46:F55="Limit"),SUM(P46:Q55),"")</f>
        <v/>
      </c>
      <c r="Q56" s="269"/>
      <c r="R56" s="269" t="str" cm="1">
        <f t="array" ref="R56">IF(OR(C46:F55="Okvir za razne vrste kratkoročne izloženosti",C46:F55="Ostalo",C46:F55="Limit"),SUM(R46:S55),"")</f>
        <v/>
      </c>
      <c r="S56" s="269"/>
      <c r="T56" s="269" t="str" cm="1">
        <f t="array" ref="T56">IF(OR($C$46:$F$55="Okvir za razne vrste kratkoročne izloženosti",$C$46:$F$55="Ostalo",$C$46:$F$55="Limit"),SUM(T46:U55),"")</f>
        <v/>
      </c>
      <c r="U56" s="269"/>
      <c r="V56" s="194" t="str" cm="1">
        <f t="array" ref="V56">IF(OR($C$46:$F$55="Okvir za razne vrste kratkoročne izloženosti",$C$46:$F$55="Ostalo",$C$46:$F$55="Limit"),SUM(V46:V55),"")</f>
        <v/>
      </c>
      <c r="W56" s="194" t="str" cm="1">
        <f t="array" ref="W56">IF(OR(C46:F55="Okvir za razne vrste kratkoročne izloženosti",C46:F55="Ostalo",C46:F55="Limit"),SUM(W46:W55),"")</f>
        <v/>
      </c>
      <c r="X56" s="268"/>
      <c r="Y56" s="268"/>
      <c r="Z56" s="268"/>
      <c r="AA56" s="268"/>
      <c r="AB56" s="268"/>
    </row>
    <row r="57" spans="1:28" ht="14.4">
      <c r="A57" s="46" t="s">
        <v>118</v>
      </c>
    </row>
    <row r="58" spans="1:28" ht="14.4">
      <c r="A58" s="205" t="s">
        <v>138</v>
      </c>
    </row>
    <row r="59" spans="1:28" ht="14.4">
      <c r="A59" s="46"/>
      <c r="B59" s="46" t="str" cm="1">
        <f t="array" ref="B59">IF(OR($C$46:$F$55="Garancija izvan limita/ okvira*"),"*Ukoliko ima više garancije iste vrste, navedite grupirano (npr. platežne, činidbene…)","")</f>
        <v/>
      </c>
      <c r="N59" s="198"/>
      <c r="O59" s="198"/>
    </row>
    <row r="60" spans="1:28" ht="14.4">
      <c r="A60" s="46"/>
      <c r="B60" s="46"/>
      <c r="N60" s="198"/>
      <c r="O60" s="198"/>
    </row>
    <row r="61" spans="1:28" ht="14.4">
      <c r="A61" s="46"/>
      <c r="B61" s="46"/>
    </row>
    <row r="62" spans="1:28" ht="14.4">
      <c r="A62" s="202"/>
      <c r="B62" s="202"/>
    </row>
    <row r="63" spans="1:28" ht="14.4">
      <c r="A63" s="202"/>
      <c r="B63" s="202"/>
    </row>
    <row r="64" spans="1:28" ht="14.4">
      <c r="N64"/>
      <c r="O64"/>
      <c r="P64"/>
      <c r="Q64"/>
      <c r="R64"/>
    </row>
    <row r="65" spans="1:18" ht="14.4">
      <c r="A65" s="270" t="s">
        <v>103</v>
      </c>
      <c r="B65" s="270"/>
      <c r="C65" s="270"/>
      <c r="D65" s="270"/>
      <c r="E65" s="270"/>
      <c r="F65" s="270"/>
      <c r="G65" s="270"/>
      <c r="H65" s="270"/>
      <c r="I65" s="270"/>
      <c r="J65" s="270"/>
      <c r="K65" s="270"/>
      <c r="L65" s="270"/>
      <c r="M65" s="270"/>
      <c r="N65"/>
      <c r="O65"/>
      <c r="P65"/>
      <c r="Q65"/>
      <c r="R65"/>
    </row>
    <row r="66" spans="1:18" ht="75" customHeight="1">
      <c r="A66" s="211" t="s">
        <v>141</v>
      </c>
      <c r="B66" s="83" t="s">
        <v>12</v>
      </c>
      <c r="C66" s="279" t="s">
        <v>27</v>
      </c>
      <c r="D66" s="280"/>
      <c r="E66" s="84" t="s">
        <v>25</v>
      </c>
      <c r="F66" s="83" t="s">
        <v>14</v>
      </c>
      <c r="G66" s="84" t="s">
        <v>15</v>
      </c>
      <c r="H66" s="84" t="s">
        <v>16</v>
      </c>
      <c r="I66" s="84" t="e">
        <f>K45</f>
        <v>#NUM!</v>
      </c>
      <c r="J66" s="84" t="str">
        <f>L45</f>
        <v>Stanje na 00.01.1900</v>
      </c>
      <c r="K66" s="189" t="str">
        <f>N45</f>
        <v>Neiskorišteni iznos na 00.01.1900</v>
      </c>
      <c r="L66" s="252" t="s">
        <v>28</v>
      </c>
      <c r="M66" s="254"/>
      <c r="N66"/>
      <c r="O66"/>
      <c r="P66"/>
      <c r="Q66"/>
      <c r="R66"/>
    </row>
    <row r="67" spans="1:18" ht="15" customHeight="1">
      <c r="A67" s="221"/>
      <c r="B67" s="18"/>
      <c r="C67" s="281"/>
      <c r="D67" s="281"/>
      <c r="E67" s="16"/>
      <c r="F67" s="17"/>
      <c r="G67" s="214"/>
      <c r="H67" s="214"/>
      <c r="I67" s="216"/>
      <c r="J67" s="216"/>
      <c r="K67" s="190"/>
      <c r="L67" s="258"/>
      <c r="M67" s="259"/>
    </row>
    <row r="68" spans="1:18" ht="15" customHeight="1">
      <c r="A68" s="221"/>
      <c r="B68" s="18"/>
      <c r="C68" s="255"/>
      <c r="D68" s="257"/>
      <c r="E68" s="16"/>
      <c r="F68" s="17"/>
      <c r="G68" s="214"/>
      <c r="H68" s="214"/>
      <c r="I68" s="216"/>
      <c r="J68" s="216"/>
      <c r="K68" s="190"/>
      <c r="L68" s="258"/>
      <c r="M68" s="259"/>
    </row>
    <row r="69" spans="1:18" ht="15" customHeight="1">
      <c r="A69" s="221"/>
      <c r="B69" s="18"/>
      <c r="C69" s="255"/>
      <c r="D69" s="257"/>
      <c r="E69" s="16"/>
      <c r="F69" s="17"/>
      <c r="G69" s="214"/>
      <c r="H69" s="214"/>
      <c r="I69" s="216"/>
      <c r="J69" s="216"/>
      <c r="K69" s="190"/>
      <c r="L69" s="258"/>
      <c r="M69" s="259"/>
    </row>
    <row r="70" spans="1:18" ht="15" customHeight="1">
      <c r="A70" s="221"/>
      <c r="B70" s="18"/>
      <c r="C70" s="255"/>
      <c r="D70" s="257"/>
      <c r="E70" s="16"/>
      <c r="F70" s="17"/>
      <c r="G70" s="214"/>
      <c r="H70" s="214"/>
      <c r="I70" s="216"/>
      <c r="J70" s="216"/>
      <c r="K70" s="190"/>
      <c r="L70" s="258"/>
      <c r="M70" s="259"/>
    </row>
    <row r="71" spans="1:18" ht="15" customHeight="1">
      <c r="A71" s="221"/>
      <c r="B71" s="18"/>
      <c r="C71" s="255"/>
      <c r="D71" s="257"/>
      <c r="E71" s="16"/>
      <c r="F71" s="17"/>
      <c r="G71" s="214"/>
      <c r="H71" s="214"/>
      <c r="I71" s="216"/>
      <c r="J71" s="216"/>
      <c r="K71" s="190"/>
      <c r="L71" s="258"/>
      <c r="M71" s="259"/>
    </row>
    <row r="72" spans="1:18" ht="15" customHeight="1">
      <c r="A72" s="221"/>
      <c r="B72" s="18"/>
      <c r="C72" s="255"/>
      <c r="D72" s="257"/>
      <c r="E72" s="16"/>
      <c r="F72" s="17"/>
      <c r="G72" s="214"/>
      <c r="H72" s="214"/>
      <c r="I72" s="216"/>
      <c r="J72" s="216"/>
      <c r="K72" s="190"/>
      <c r="L72" s="258"/>
      <c r="M72" s="259"/>
    </row>
    <row r="73" spans="1:18" ht="15" customHeight="1">
      <c r="A73" s="221"/>
      <c r="B73" s="18"/>
      <c r="C73" s="209"/>
      <c r="D73" s="210"/>
      <c r="E73" s="16"/>
      <c r="F73" s="17"/>
      <c r="G73" s="214"/>
      <c r="H73" s="214"/>
      <c r="I73" s="216"/>
      <c r="J73" s="216"/>
      <c r="K73" s="190"/>
      <c r="L73" s="190"/>
      <c r="M73" s="217"/>
    </row>
    <row r="74" spans="1:18" ht="15" customHeight="1">
      <c r="A74" s="221"/>
      <c r="B74" s="18"/>
      <c r="C74" s="255"/>
      <c r="D74" s="257"/>
      <c r="E74" s="16"/>
      <c r="F74" s="17"/>
      <c r="G74" s="214"/>
      <c r="H74" s="214"/>
      <c r="I74" s="216"/>
      <c r="J74" s="216"/>
      <c r="K74" s="190"/>
      <c r="L74" s="258"/>
      <c r="M74" s="259"/>
    </row>
    <row r="75" spans="1:18" ht="14.4">
      <c r="A75" s="221"/>
      <c r="B75" s="18"/>
      <c r="C75" s="255"/>
      <c r="D75" s="257"/>
      <c r="E75" s="16"/>
      <c r="F75" s="17"/>
      <c r="G75" s="214"/>
      <c r="H75" s="214"/>
      <c r="I75" s="216"/>
      <c r="J75" s="216"/>
      <c r="K75" s="190"/>
      <c r="L75" s="258"/>
      <c r="M75" s="259"/>
    </row>
    <row r="76" spans="1:18" ht="14.4">
      <c r="A76" s="20"/>
      <c r="B76" s="20"/>
      <c r="C76" s="255"/>
      <c r="D76" s="257"/>
      <c r="E76" s="19"/>
      <c r="F76" s="19"/>
      <c r="G76" s="215"/>
      <c r="H76" s="21"/>
      <c r="I76" s="218"/>
      <c r="J76" s="218"/>
      <c r="K76" s="190"/>
      <c r="L76" s="258"/>
      <c r="M76" s="259"/>
    </row>
    <row r="77" spans="1:18" ht="14.4">
      <c r="A77" s="179" t="s">
        <v>29</v>
      </c>
      <c r="B77" s="180"/>
      <c r="C77" s="180"/>
      <c r="D77" s="180"/>
      <c r="E77" s="180"/>
      <c r="F77" s="180"/>
      <c r="G77" s="180"/>
      <c r="H77" s="181"/>
      <c r="I77" s="181">
        <f>SUM(I67:I76)</f>
        <v>0</v>
      </c>
      <c r="J77" s="181">
        <f>SUM(J67:J76)</f>
        <v>0</v>
      </c>
      <c r="K77" s="226">
        <f>SUM(K67:K76)</f>
        <v>0</v>
      </c>
      <c r="L77" s="277">
        <f>SUM(L67:M76)</f>
        <v>0</v>
      </c>
      <c r="M77" s="278"/>
    </row>
    <row r="78" spans="1:18" ht="14.4">
      <c r="A78" s="202" t="s">
        <v>119</v>
      </c>
    </row>
    <row r="79" spans="1:18" ht="14.4"/>
    <row r="80" spans="1:18" ht="14.4"/>
    <row r="81" ht="14.4"/>
    <row r="82" ht="14.4"/>
    <row r="83" ht="14.4"/>
    <row r="84" ht="14.4"/>
    <row r="85" ht="14.4"/>
    <row r="86" ht="14.4"/>
    <row r="87" ht="14.4"/>
    <row r="88" ht="14.4"/>
    <row r="89" ht="14.4"/>
    <row r="90" ht="14.4"/>
    <row r="91" ht="14.4"/>
    <row r="92" ht="14.4"/>
    <row r="93" ht="14.4"/>
    <row r="94" ht="14.4"/>
    <row r="95" ht="14.4"/>
    <row r="96" ht="14.4"/>
    <row r="97" ht="14.4"/>
    <row r="98" ht="14.4"/>
    <row r="99" ht="14.4"/>
    <row r="100" ht="14.4"/>
    <row r="101" ht="14.4"/>
    <row r="102" ht="14.4"/>
    <row r="103" ht="14.4"/>
    <row r="104" ht="14.4"/>
    <row r="105" ht="14.4"/>
    <row r="106" ht="14.4"/>
    <row r="107" ht="14.4"/>
    <row r="108" ht="14.4"/>
    <row r="109" ht="14.4"/>
    <row r="110" ht="14.4"/>
    <row r="111" ht="14.4"/>
    <row r="112" ht="14.4"/>
    <row r="113" ht="14.4"/>
    <row r="114" ht="14.4"/>
    <row r="115" ht="14.4"/>
    <row r="116" ht="14.4"/>
    <row r="117" ht="14.4"/>
    <row r="118" ht="14.4"/>
    <row r="119" ht="14.4"/>
    <row r="120" ht="14.4"/>
    <row r="121" ht="14.4"/>
    <row r="122" ht="14.4"/>
    <row r="123" ht="14.4"/>
    <row r="124" ht="14.4"/>
    <row r="125" ht="14.4"/>
    <row r="126" ht="14.4"/>
    <row r="127" ht="14.4"/>
    <row r="128" ht="14.4"/>
    <row r="129" ht="14.4"/>
    <row r="130" ht="14.4"/>
    <row r="131" ht="14.4"/>
    <row r="132" ht="15" customHeight="1"/>
    <row r="133" ht="15" customHeight="1"/>
    <row r="134" ht="15" customHeight="1"/>
  </sheetData>
  <mergeCells count="158">
    <mergeCell ref="A1:S1"/>
    <mergeCell ref="A2:A3"/>
    <mergeCell ref="A27:A28"/>
    <mergeCell ref="A44:O44"/>
    <mergeCell ref="A65:M65"/>
    <mergeCell ref="T4:AA4"/>
    <mergeCell ref="T5:AA5"/>
    <mergeCell ref="T6:AA6"/>
    <mergeCell ref="T7:AA7"/>
    <mergeCell ref="T8:AA8"/>
    <mergeCell ref="T9:AA9"/>
    <mergeCell ref="T10:AA10"/>
    <mergeCell ref="C32:D32"/>
    <mergeCell ref="C33:D33"/>
    <mergeCell ref="L27:M27"/>
    <mergeCell ref="A26:M26"/>
    <mergeCell ref="C38:D38"/>
    <mergeCell ref="T11:AA11"/>
    <mergeCell ref="T12:AA12"/>
    <mergeCell ref="T13:AA13"/>
    <mergeCell ref="T14:AA14"/>
    <mergeCell ref="T15:AA15"/>
    <mergeCell ref="T16:AA16"/>
    <mergeCell ref="T17:AA17"/>
    <mergeCell ref="T18:AA18"/>
    <mergeCell ref="T19:AA19"/>
    <mergeCell ref="J27:J28"/>
    <mergeCell ref="K27:K28"/>
    <mergeCell ref="C30:D30"/>
    <mergeCell ref="C31:D31"/>
    <mergeCell ref="C34:D34"/>
    <mergeCell ref="C35:D35"/>
    <mergeCell ref="C36:D36"/>
    <mergeCell ref="H27:H28"/>
    <mergeCell ref="C29:D29"/>
    <mergeCell ref="C53:F53"/>
    <mergeCell ref="C54:F54"/>
    <mergeCell ref="C55:F55"/>
    <mergeCell ref="N47:O47"/>
    <mergeCell ref="N56:O56"/>
    <mergeCell ref="N48:O48"/>
    <mergeCell ref="N49:O49"/>
    <mergeCell ref="N50:O50"/>
    <mergeCell ref="N51:O51"/>
    <mergeCell ref="N52:O52"/>
    <mergeCell ref="L49:M49"/>
    <mergeCell ref="L50:M50"/>
    <mergeCell ref="L51:M51"/>
    <mergeCell ref="L52:M52"/>
    <mergeCell ref="L53:M53"/>
    <mergeCell ref="L54:M54"/>
    <mergeCell ref="L55:M55"/>
    <mergeCell ref="L56:M56"/>
    <mergeCell ref="C75:D75"/>
    <mergeCell ref="C76:D76"/>
    <mergeCell ref="C66:D66"/>
    <mergeCell ref="C67:D67"/>
    <mergeCell ref="C71:D71"/>
    <mergeCell ref="C72:D72"/>
    <mergeCell ref="C74:D74"/>
    <mergeCell ref="C68:D68"/>
    <mergeCell ref="C69:D69"/>
    <mergeCell ref="C70:D70"/>
    <mergeCell ref="L77:M77"/>
    <mergeCell ref="N53:O53"/>
    <mergeCell ref="N54:O54"/>
    <mergeCell ref="N55:O55"/>
    <mergeCell ref="N45:O45"/>
    <mergeCell ref="K2:K3"/>
    <mergeCell ref="I27:I28"/>
    <mergeCell ref="E27:E28"/>
    <mergeCell ref="F27:F28"/>
    <mergeCell ref="G27:G28"/>
    <mergeCell ref="L76:M76"/>
    <mergeCell ref="L66:M66"/>
    <mergeCell ref="L67:M67"/>
    <mergeCell ref="L68:M68"/>
    <mergeCell ref="L69:M69"/>
    <mergeCell ref="L70:M70"/>
    <mergeCell ref="L71:M71"/>
    <mergeCell ref="L72:M72"/>
    <mergeCell ref="L74:M74"/>
    <mergeCell ref="L75:M75"/>
    <mergeCell ref="C49:F49"/>
    <mergeCell ref="C50:F50"/>
    <mergeCell ref="C51:F51"/>
    <mergeCell ref="C52:F52"/>
    <mergeCell ref="P56:Q56"/>
    <mergeCell ref="P49:Q49"/>
    <mergeCell ref="P50:Q50"/>
    <mergeCell ref="P51:Q51"/>
    <mergeCell ref="P52:Q52"/>
    <mergeCell ref="P53:Q53"/>
    <mergeCell ref="P54:Q54"/>
    <mergeCell ref="P55:Q55"/>
    <mergeCell ref="R47:S47"/>
    <mergeCell ref="R48:S48"/>
    <mergeCell ref="D2:D3"/>
    <mergeCell ref="E2:E3"/>
    <mergeCell ref="F2:F3"/>
    <mergeCell ref="G2:H2"/>
    <mergeCell ref="I2:I3"/>
    <mergeCell ref="B2:B3"/>
    <mergeCell ref="C2:C3"/>
    <mergeCell ref="N46:O46"/>
    <mergeCell ref="B27:B28"/>
    <mergeCell ref="C27:D28"/>
    <mergeCell ref="J2:J3"/>
    <mergeCell ref="L2:S2"/>
    <mergeCell ref="C37:D37"/>
    <mergeCell ref="X56:AB56"/>
    <mergeCell ref="R53:S53"/>
    <mergeCell ref="R54:S54"/>
    <mergeCell ref="R55:S55"/>
    <mergeCell ref="T49:U49"/>
    <mergeCell ref="T50:U50"/>
    <mergeCell ref="T51:U51"/>
    <mergeCell ref="T52:U52"/>
    <mergeCell ref="T53:U53"/>
    <mergeCell ref="T54:U54"/>
    <mergeCell ref="T55:U55"/>
    <mergeCell ref="R56:S56"/>
    <mergeCell ref="R49:S49"/>
    <mergeCell ref="R50:S50"/>
    <mergeCell ref="R51:S51"/>
    <mergeCell ref="R52:S52"/>
    <mergeCell ref="T56:U56"/>
    <mergeCell ref="X49:AB49"/>
    <mergeCell ref="X50:AB50"/>
    <mergeCell ref="X51:AB51"/>
    <mergeCell ref="X52:AB52"/>
    <mergeCell ref="X53:AB53"/>
    <mergeCell ref="X54:AB54"/>
    <mergeCell ref="X55:AB55"/>
    <mergeCell ref="X44:AB44"/>
    <mergeCell ref="C45:F45"/>
    <mergeCell ref="C46:F46"/>
    <mergeCell ref="L45:M45"/>
    <mergeCell ref="L46:M46"/>
    <mergeCell ref="L47:M47"/>
    <mergeCell ref="L48:M48"/>
    <mergeCell ref="X45:AB45"/>
    <mergeCell ref="X46:AB46"/>
    <mergeCell ref="X47:AB47"/>
    <mergeCell ref="X48:AB48"/>
    <mergeCell ref="C47:F47"/>
    <mergeCell ref="C48:F48"/>
    <mergeCell ref="T45:U45"/>
    <mergeCell ref="T46:U46"/>
    <mergeCell ref="T47:U47"/>
    <mergeCell ref="T48:U48"/>
    <mergeCell ref="P45:Q45"/>
    <mergeCell ref="R45:S45"/>
    <mergeCell ref="P46:Q46"/>
    <mergeCell ref="P44:W44"/>
    <mergeCell ref="P47:Q47"/>
    <mergeCell ref="P48:Q48"/>
    <mergeCell ref="R46:S46"/>
  </mergeCells>
  <conditionalFormatting sqref="P45:Q45">
    <cfRule type="expression" dxfId="14" priority="20">
      <formula>OR($C$46:$F$55="Okvir za razne vrste kratkoročne izloženosti",C46:F55="Ostalo",C46:F55="Limit")</formula>
    </cfRule>
  </conditionalFormatting>
  <conditionalFormatting sqref="P56:Q56">
    <cfRule type="expression" dxfId="13" priority="18">
      <formula>OR($C$46:$F$55="Okvir za razne vrste kratkoročne izloženosti",C46:F55="Ostalo",C46:F55="Limit")</formula>
    </cfRule>
  </conditionalFormatting>
  <conditionalFormatting sqref="P44:W45">
    <cfRule type="expression" dxfId="12" priority="25">
      <formula>OR($C$46:$F$55="Okvir za razne vrste kratkoročne izloženosti",$C$46:F55="Ostalo",$C$46:$F$55="Limit")</formula>
    </cfRule>
  </conditionalFormatting>
  <conditionalFormatting sqref="P46:W55">
    <cfRule type="expression" dxfId="11" priority="19">
      <formula>OR($C$46:$F$55="Okvir za razne vrste kratkoročne izloženosti",$C$46:$F$55="Ostalo",$C$46:$F$55="Limit")</formula>
    </cfRule>
  </conditionalFormatting>
  <conditionalFormatting sqref="R45:S45">
    <cfRule type="expression" dxfId="10" priority="23">
      <formula>OR($C$46:$F$55="Okvir za razne vrste kratkoročne izloženosti",C46:F55="Ostalo",C46:F55="Limit")</formula>
    </cfRule>
  </conditionalFormatting>
  <conditionalFormatting sqref="R56:S56">
    <cfRule type="expression" dxfId="9" priority="17">
      <formula>OR($C$46:$F$55="Okvir za razne vrste kratkoročne izloženosti",C46:F55="Ostalo",C46:F55="Limit")</formula>
    </cfRule>
  </conditionalFormatting>
  <conditionalFormatting sqref="T45:U45">
    <cfRule type="expression" dxfId="8" priority="21">
      <formula>OR($C$46:$F$55="Okvir za razne vrste kratkoročne izloženosti",C46:F55="Ostalo",C46:F55="Limit")</formula>
    </cfRule>
  </conditionalFormatting>
  <conditionalFormatting sqref="T56:V56">
    <cfRule type="expression" dxfId="7" priority="3">
      <formula>OR($C$46:$F$55="Okvir za razne vrste kratkoročne izloženosti",$C$46:$F$55="Ostalo",$C$46:$F$55="Limit")</formula>
    </cfRule>
  </conditionalFormatting>
  <conditionalFormatting sqref="V45">
    <cfRule type="expression" dxfId="6" priority="5">
      <formula>OR($C$46:$F$55="Okvir za razne vrste kratkoročne izloženosti",C46:F55="Ostalo",C46:F55="Limit")</formula>
    </cfRule>
  </conditionalFormatting>
  <conditionalFormatting sqref="W45">
    <cfRule type="expression" dxfId="5" priority="22">
      <formula>OR($C$46:$F$55="Okvir za razne vrste kratkoročne izloženosti",C46:F55="Ostalo",C46:F55="Limit")</formula>
    </cfRule>
  </conditionalFormatting>
  <conditionalFormatting sqref="W56">
    <cfRule type="expression" dxfId="4" priority="15">
      <formula>OR($C$46:$F$55="Okvir za razne vrste kratkoročne izloženosti",C46:F55="Ostalo",C46:F55="Limit")</formula>
    </cfRule>
  </conditionalFormatting>
  <conditionalFormatting sqref="X44:AB44">
    <cfRule type="expression" dxfId="3" priority="27">
      <formula>OR($C$46:$F$55="Okvir za razne vrste kratkoročne izloženosti",$C$46:M55="Ostalo",$C$46:$F$55="Limit")</formula>
    </cfRule>
  </conditionalFormatting>
  <conditionalFormatting sqref="X45:AB45">
    <cfRule type="expression" dxfId="2" priority="14">
      <formula>OR($C$46:$F$55="Okvir za razne vrste kratkoročne izloženosti",C46:F55="Ostalo",C46:F55="Limit")</formula>
    </cfRule>
  </conditionalFormatting>
  <conditionalFormatting sqref="X46:AB55">
    <cfRule type="expression" dxfId="1" priority="13">
      <formula>OR($C$46:$F$55="Okvir za razne vrste kratkoročne izloženosti",$C$46:$F$55="Ostalo",$C$46:$F$55="Limit")</formula>
    </cfRule>
  </conditionalFormatting>
  <conditionalFormatting sqref="X56:AB56">
    <cfRule type="expression" dxfId="0" priority="12">
      <formula>OR($C$46:$F$55="Okvir za razne vrste kratkoročne izloženosti",C46:F55="Ostalo",C46:F55="Limit")</formula>
    </cfRule>
  </conditionalFormatting>
  <dataValidations count="2">
    <dataValidation type="list" allowBlank="1" showInputMessage="1" showErrorMessage="1" sqref="C46:F55" xr:uid="{4C3A7269-A9A4-4E99-BD59-0705D764019D}">
      <formula1>"Limit,Okvir za razne vrste kratkoročne izloženosti,Okvir za kratkoročne kredite,Okvir za garancije,Okvir za akreditive,Garancija izvan limita/ okvira*,Okvir za factoring,Akreditivi izvan limita/okvira,Ostalo"</formula1>
    </dataValidation>
    <dataValidation type="decimal" operator="greaterThanOrEqual" allowBlank="1" showInputMessage="1" showErrorMessage="1" sqref="J4:S18" xr:uid="{13FF669E-D585-4E1D-910C-4062D10B2E49}">
      <formula1>0</formula1>
    </dataValidation>
  </dataValidations>
  <pageMargins left="0.7" right="0.7" top="0.75" bottom="0.75" header="0.3" footer="0.3"/>
  <pageSetup paperSize="9" orientation="portrait" verticalDpi="597" r:id="rId1"/>
  <headerFooter>
    <oddHeader>&amp;C&amp;"Calibri"&amp;10&amp;K666666UniCredit - Internal Use Only&amp;1#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5402E2-267C-4CF0-AE4E-87EF2B2DD516}">
  <sheetPr>
    <pageSetUpPr autoPageBreaks="0"/>
  </sheetPr>
  <dimension ref="B1:U61"/>
  <sheetViews>
    <sheetView showGridLines="0" zoomScale="80" zoomScaleNormal="80" workbookViewId="0">
      <selection activeCell="B2" sqref="B2:H2"/>
    </sheetView>
  </sheetViews>
  <sheetFormatPr defaultColWidth="9.109375" defaultRowHeight="11.4"/>
  <cols>
    <col min="1" max="1" width="9.109375" style="22"/>
    <col min="2" max="2" width="50.6640625" style="22" customWidth="1"/>
    <col min="3" max="8" width="16.33203125" style="22" customWidth="1"/>
    <col min="9" max="16384" width="9.109375" style="22"/>
  </cols>
  <sheetData>
    <row r="1" spans="2:21" ht="12" thickBot="1"/>
    <row r="2" spans="2:21" ht="36.75" customHeight="1" thickBot="1">
      <c r="B2" s="289" t="s">
        <v>150</v>
      </c>
      <c r="C2" s="290"/>
      <c r="D2" s="290"/>
      <c r="E2" s="290"/>
      <c r="F2" s="290"/>
      <c r="G2" s="290"/>
      <c r="H2" s="291"/>
    </row>
    <row r="3" spans="2:21" ht="20.25" customHeight="1">
      <c r="B3" s="23"/>
      <c r="C3" s="23"/>
      <c r="D3" s="23"/>
      <c r="E3" s="23"/>
      <c r="F3" s="23"/>
      <c r="G3" s="23"/>
      <c r="H3" s="23"/>
    </row>
    <row r="4" spans="2:21" ht="14.4" thickBot="1">
      <c r="B4" s="273" t="s">
        <v>30</v>
      </c>
      <c r="C4" s="274"/>
      <c r="D4" s="274"/>
      <c r="E4" s="274"/>
      <c r="F4" s="274"/>
      <c r="G4" s="274"/>
      <c r="H4" s="275"/>
    </row>
    <row r="5" spans="2:21" ht="13.8">
      <c r="B5" s="117" t="s">
        <v>31</v>
      </c>
      <c r="C5" s="37" t="e">
        <f>YEAR(Uputa!E19)</f>
        <v>#NUM!</v>
      </c>
      <c r="D5" s="38" t="e">
        <f>C5+1</f>
        <v>#NUM!</v>
      </c>
      <c r="E5" s="91" t="e">
        <f t="shared" ref="E5:H5" si="0">D5+1</f>
        <v>#NUM!</v>
      </c>
      <c r="F5" s="91" t="e">
        <f t="shared" si="0"/>
        <v>#NUM!</v>
      </c>
      <c r="G5" s="91" t="e">
        <f t="shared" si="0"/>
        <v>#NUM!</v>
      </c>
      <c r="H5" s="91" t="e">
        <f t="shared" si="0"/>
        <v>#NUM!</v>
      </c>
      <c r="K5" s="294" t="s">
        <v>120</v>
      </c>
      <c r="L5" s="295"/>
      <c r="M5" s="295"/>
      <c r="N5" s="295"/>
      <c r="O5" s="295"/>
      <c r="P5" s="295"/>
      <c r="Q5" s="295"/>
      <c r="R5" s="295"/>
      <c r="S5" s="295"/>
      <c r="T5" s="295"/>
      <c r="U5" s="296"/>
    </row>
    <row r="6" spans="2:21" ht="13.8">
      <c r="B6" s="118" t="s">
        <v>32</v>
      </c>
      <c r="C6" s="113">
        <f t="shared" ref="C6:H6" si="1">C7+C12</f>
        <v>0</v>
      </c>
      <c r="D6" s="108">
        <f t="shared" si="1"/>
        <v>0</v>
      </c>
      <c r="E6" s="108">
        <f t="shared" si="1"/>
        <v>0</v>
      </c>
      <c r="F6" s="108">
        <f t="shared" si="1"/>
        <v>0</v>
      </c>
      <c r="G6" s="108">
        <f t="shared" si="1"/>
        <v>0</v>
      </c>
      <c r="H6" s="108">
        <f t="shared" si="1"/>
        <v>0</v>
      </c>
      <c r="K6" s="297"/>
      <c r="L6" s="298"/>
      <c r="M6" s="298"/>
      <c r="N6" s="298"/>
      <c r="O6" s="298"/>
      <c r="P6" s="298"/>
      <c r="Q6" s="298"/>
      <c r="R6" s="298"/>
      <c r="S6" s="298"/>
      <c r="T6" s="298"/>
      <c r="U6" s="299"/>
    </row>
    <row r="7" spans="2:21" ht="13.8">
      <c r="B7" s="119" t="s">
        <v>33</v>
      </c>
      <c r="C7" s="114">
        <f>SUM(C8:C11)</f>
        <v>0</v>
      </c>
      <c r="D7" s="69">
        <f>SUM(D8:D11)</f>
        <v>0</v>
      </c>
      <c r="E7" s="69">
        <f t="shared" ref="E7:H7" si="2">SUM(E8:E11)</f>
        <v>0</v>
      </c>
      <c r="F7" s="69">
        <f t="shared" si="2"/>
        <v>0</v>
      </c>
      <c r="G7" s="69">
        <f t="shared" si="2"/>
        <v>0</v>
      </c>
      <c r="H7" s="69">
        <f t="shared" si="2"/>
        <v>0</v>
      </c>
      <c r="K7" s="297"/>
      <c r="L7" s="298"/>
      <c r="M7" s="298"/>
      <c r="N7" s="298"/>
      <c r="O7" s="298"/>
      <c r="P7" s="298"/>
      <c r="Q7" s="298"/>
      <c r="R7" s="298"/>
      <c r="S7" s="298"/>
      <c r="T7" s="298"/>
      <c r="U7" s="299"/>
    </row>
    <row r="8" spans="2:21" ht="13.8">
      <c r="B8" s="120"/>
      <c r="C8" s="73"/>
      <c r="D8" s="70"/>
      <c r="E8" s="70"/>
      <c r="F8" s="70"/>
      <c r="G8" s="70"/>
      <c r="H8" s="70"/>
      <c r="K8" s="297"/>
      <c r="L8" s="298"/>
      <c r="M8" s="298"/>
      <c r="N8" s="298"/>
      <c r="O8" s="298"/>
      <c r="P8" s="298"/>
      <c r="Q8" s="298"/>
      <c r="R8" s="298"/>
      <c r="S8" s="298"/>
      <c r="T8" s="298"/>
      <c r="U8" s="299"/>
    </row>
    <row r="9" spans="2:21" ht="13.8">
      <c r="B9" s="120"/>
      <c r="C9" s="73"/>
      <c r="D9" s="70"/>
      <c r="E9" s="70"/>
      <c r="F9" s="70"/>
      <c r="G9" s="70"/>
      <c r="H9" s="70"/>
      <c r="K9" s="297"/>
      <c r="L9" s="298"/>
      <c r="M9" s="298"/>
      <c r="N9" s="298"/>
      <c r="O9" s="298"/>
      <c r="P9" s="298"/>
      <c r="Q9" s="298"/>
      <c r="R9" s="298"/>
      <c r="S9" s="298"/>
      <c r="T9" s="298"/>
      <c r="U9" s="299"/>
    </row>
    <row r="10" spans="2:21" ht="13.8">
      <c r="B10" s="120"/>
      <c r="C10" s="73"/>
      <c r="D10" s="70"/>
      <c r="E10" s="70"/>
      <c r="F10" s="70"/>
      <c r="G10" s="70"/>
      <c r="H10" s="70"/>
      <c r="K10" s="297"/>
      <c r="L10" s="298"/>
      <c r="M10" s="298"/>
      <c r="N10" s="298"/>
      <c r="O10" s="298"/>
      <c r="P10" s="298"/>
      <c r="Q10" s="298"/>
      <c r="R10" s="298"/>
      <c r="S10" s="298"/>
      <c r="T10" s="298"/>
      <c r="U10" s="299"/>
    </row>
    <row r="11" spans="2:21" ht="13.8">
      <c r="B11" s="120"/>
      <c r="C11" s="73"/>
      <c r="D11" s="70"/>
      <c r="E11" s="70"/>
      <c r="F11" s="70"/>
      <c r="G11" s="70"/>
      <c r="H11" s="70"/>
      <c r="K11" s="297"/>
      <c r="L11" s="298"/>
      <c r="M11" s="298"/>
      <c r="N11" s="298"/>
      <c r="O11" s="298"/>
      <c r="P11" s="298"/>
      <c r="Q11" s="298"/>
      <c r="R11" s="298"/>
      <c r="S11" s="298"/>
      <c r="T11" s="298"/>
      <c r="U11" s="299"/>
    </row>
    <row r="12" spans="2:21" ht="13.8">
      <c r="B12" s="120" t="s">
        <v>35</v>
      </c>
      <c r="C12" s="73"/>
      <c r="D12" s="70"/>
      <c r="E12" s="70"/>
      <c r="F12" s="70"/>
      <c r="G12" s="70"/>
      <c r="H12" s="70"/>
      <c r="K12" s="297"/>
      <c r="L12" s="298"/>
      <c r="M12" s="298"/>
      <c r="N12" s="298"/>
      <c r="O12" s="298"/>
      <c r="P12" s="298"/>
      <c r="Q12" s="298"/>
      <c r="R12" s="298"/>
      <c r="S12" s="298"/>
      <c r="T12" s="298"/>
      <c r="U12" s="299"/>
    </row>
    <row r="13" spans="2:21" ht="13.8">
      <c r="B13" s="121" t="s">
        <v>36</v>
      </c>
      <c r="C13" s="106">
        <f>C14+C18+C19+C20+C21</f>
        <v>0</v>
      </c>
      <c r="D13" s="107">
        <f t="shared" ref="D13:H13" si="3">D14+D18+D19+D20+D21</f>
        <v>0</v>
      </c>
      <c r="E13" s="107">
        <f t="shared" si="3"/>
        <v>0</v>
      </c>
      <c r="F13" s="107">
        <f t="shared" si="3"/>
        <v>0</v>
      </c>
      <c r="G13" s="107">
        <f t="shared" si="3"/>
        <v>0</v>
      </c>
      <c r="H13" s="107">
        <f t="shared" si="3"/>
        <v>0</v>
      </c>
      <c r="K13" s="297"/>
      <c r="L13" s="298"/>
      <c r="M13" s="298"/>
      <c r="N13" s="298"/>
      <c r="O13" s="298"/>
      <c r="P13" s="298"/>
      <c r="Q13" s="298"/>
      <c r="R13" s="298"/>
      <c r="S13" s="298"/>
      <c r="T13" s="298"/>
      <c r="U13" s="299"/>
    </row>
    <row r="14" spans="2:21" ht="14.4">
      <c r="B14" s="122" t="s">
        <v>37</v>
      </c>
      <c r="C14" s="71">
        <f>C15+C16+C17</f>
        <v>0</v>
      </c>
      <c r="D14" s="72">
        <f t="shared" ref="D14:H14" si="4">D15+D16+D17</f>
        <v>0</v>
      </c>
      <c r="E14" s="72">
        <f t="shared" si="4"/>
        <v>0</v>
      </c>
      <c r="F14" s="72">
        <f t="shared" si="4"/>
        <v>0</v>
      </c>
      <c r="G14" s="72">
        <f t="shared" si="4"/>
        <v>0</v>
      </c>
      <c r="H14" s="72">
        <f t="shared" si="4"/>
        <v>0</v>
      </c>
      <c r="K14" s="297"/>
      <c r="L14" s="298"/>
      <c r="M14" s="298"/>
      <c r="N14" s="298"/>
      <c r="O14" s="298"/>
      <c r="P14" s="298"/>
      <c r="Q14" s="298"/>
      <c r="R14" s="298"/>
      <c r="S14" s="298"/>
      <c r="T14" s="298"/>
      <c r="U14" s="299"/>
    </row>
    <row r="15" spans="2:21" ht="13.8">
      <c r="B15" s="123" t="s">
        <v>38</v>
      </c>
      <c r="C15" s="73"/>
      <c r="D15" s="70"/>
      <c r="E15" s="70"/>
      <c r="F15" s="70"/>
      <c r="G15" s="70"/>
      <c r="H15" s="70"/>
      <c r="K15" s="297"/>
      <c r="L15" s="298"/>
      <c r="M15" s="298"/>
      <c r="N15" s="298"/>
      <c r="O15" s="298"/>
      <c r="P15" s="298"/>
      <c r="Q15" s="298"/>
      <c r="R15" s="298"/>
      <c r="S15" s="298"/>
      <c r="T15" s="298"/>
      <c r="U15" s="299"/>
    </row>
    <row r="16" spans="2:21" ht="13.8">
      <c r="B16" s="123" t="s">
        <v>39</v>
      </c>
      <c r="C16" s="73"/>
      <c r="D16" s="70"/>
      <c r="E16" s="70"/>
      <c r="F16" s="70"/>
      <c r="G16" s="70"/>
      <c r="H16" s="70"/>
      <c r="K16" s="297"/>
      <c r="L16" s="298"/>
      <c r="M16" s="298"/>
      <c r="N16" s="298"/>
      <c r="O16" s="298"/>
      <c r="P16" s="298"/>
      <c r="Q16" s="298"/>
      <c r="R16" s="298"/>
      <c r="S16" s="298"/>
      <c r="T16" s="298"/>
      <c r="U16" s="299"/>
    </row>
    <row r="17" spans="2:21" ht="13.8">
      <c r="B17" s="123" t="s">
        <v>40</v>
      </c>
      <c r="C17" s="73"/>
      <c r="D17" s="70"/>
      <c r="E17" s="70"/>
      <c r="F17" s="70"/>
      <c r="G17" s="70"/>
      <c r="H17" s="70"/>
      <c r="K17" s="297"/>
      <c r="L17" s="298"/>
      <c r="M17" s="298"/>
      <c r="N17" s="298"/>
      <c r="O17" s="298"/>
      <c r="P17" s="298"/>
      <c r="Q17" s="298"/>
      <c r="R17" s="298"/>
      <c r="S17" s="298"/>
      <c r="T17" s="298"/>
      <c r="U17" s="299"/>
    </row>
    <row r="18" spans="2:21" ht="13.8">
      <c r="B18" s="120" t="s">
        <v>41</v>
      </c>
      <c r="C18" s="73"/>
      <c r="D18" s="70"/>
      <c r="E18" s="70"/>
      <c r="F18" s="70"/>
      <c r="G18" s="70"/>
      <c r="H18" s="70"/>
      <c r="K18" s="297"/>
      <c r="L18" s="298"/>
      <c r="M18" s="298"/>
      <c r="N18" s="298"/>
      <c r="O18" s="298"/>
      <c r="P18" s="298"/>
      <c r="Q18" s="298"/>
      <c r="R18" s="298"/>
      <c r="S18" s="298"/>
      <c r="T18" s="298"/>
      <c r="U18" s="299"/>
    </row>
    <row r="19" spans="2:21" ht="13.8">
      <c r="B19" s="120" t="s">
        <v>42</v>
      </c>
      <c r="C19" s="73"/>
      <c r="D19" s="70"/>
      <c r="E19" s="70"/>
      <c r="F19" s="70"/>
      <c r="G19" s="70"/>
      <c r="H19" s="70"/>
      <c r="K19" s="297"/>
      <c r="L19" s="298"/>
      <c r="M19" s="298"/>
      <c r="N19" s="298"/>
      <c r="O19" s="298"/>
      <c r="P19" s="298"/>
      <c r="Q19" s="298"/>
      <c r="R19" s="298"/>
      <c r="S19" s="298"/>
      <c r="T19" s="298"/>
      <c r="U19" s="299"/>
    </row>
    <row r="20" spans="2:21" ht="13.8">
      <c r="B20" s="120" t="s">
        <v>43</v>
      </c>
      <c r="C20" s="73"/>
      <c r="D20" s="70"/>
      <c r="E20" s="70"/>
      <c r="F20" s="70"/>
      <c r="G20" s="70"/>
      <c r="H20" s="70"/>
      <c r="K20" s="297"/>
      <c r="L20" s="298"/>
      <c r="M20" s="298"/>
      <c r="N20" s="298"/>
      <c r="O20" s="298"/>
      <c r="P20" s="298"/>
      <c r="Q20" s="298"/>
      <c r="R20" s="298"/>
      <c r="S20" s="298"/>
      <c r="T20" s="298"/>
      <c r="U20" s="299"/>
    </row>
    <row r="21" spans="2:21" ht="13.8">
      <c r="B21" s="120" t="s">
        <v>44</v>
      </c>
      <c r="C21" s="73"/>
      <c r="D21" s="70"/>
      <c r="E21" s="70"/>
      <c r="F21" s="70"/>
      <c r="G21" s="70"/>
      <c r="H21" s="70"/>
      <c r="K21" s="297"/>
      <c r="L21" s="298"/>
      <c r="M21" s="298"/>
      <c r="N21" s="298"/>
      <c r="O21" s="298"/>
      <c r="P21" s="298"/>
      <c r="Q21" s="298"/>
      <c r="R21" s="298"/>
      <c r="S21" s="298"/>
      <c r="T21" s="298"/>
      <c r="U21" s="299"/>
    </row>
    <row r="22" spans="2:21" ht="13.8">
      <c r="B22" s="124" t="s">
        <v>45</v>
      </c>
      <c r="C22" s="109">
        <f t="shared" ref="C22:H22" si="5">C6-C13+C19</f>
        <v>0</v>
      </c>
      <c r="D22" s="110">
        <f t="shared" si="5"/>
        <v>0</v>
      </c>
      <c r="E22" s="110">
        <f t="shared" si="5"/>
        <v>0</v>
      </c>
      <c r="F22" s="110">
        <f t="shared" si="5"/>
        <v>0</v>
      </c>
      <c r="G22" s="110">
        <f t="shared" si="5"/>
        <v>0</v>
      </c>
      <c r="H22" s="110">
        <f t="shared" si="5"/>
        <v>0</v>
      </c>
      <c r="K22" s="297"/>
      <c r="L22" s="298"/>
      <c r="M22" s="298"/>
      <c r="N22" s="298"/>
      <c r="O22" s="298"/>
      <c r="P22" s="298"/>
      <c r="Q22" s="298"/>
      <c r="R22" s="298"/>
      <c r="S22" s="298"/>
      <c r="T22" s="298"/>
      <c r="U22" s="299"/>
    </row>
    <row r="23" spans="2:21" ht="13.8">
      <c r="B23" s="125" t="s">
        <v>46</v>
      </c>
      <c r="C23" s="111" t="str">
        <f>IFERROR(C22/C7,"0")</f>
        <v>0</v>
      </c>
      <c r="D23" s="112" t="str">
        <f t="shared" ref="D23:H23" si="6">IFERROR(D22/D7,"0")</f>
        <v>0</v>
      </c>
      <c r="E23" s="112" t="str">
        <f t="shared" si="6"/>
        <v>0</v>
      </c>
      <c r="F23" s="112" t="str">
        <f t="shared" si="6"/>
        <v>0</v>
      </c>
      <c r="G23" s="112" t="str">
        <f t="shared" si="6"/>
        <v>0</v>
      </c>
      <c r="H23" s="112" t="str">
        <f t="shared" si="6"/>
        <v>0</v>
      </c>
      <c r="K23" s="297"/>
      <c r="L23" s="298"/>
      <c r="M23" s="298"/>
      <c r="N23" s="298"/>
      <c r="O23" s="298"/>
      <c r="P23" s="298"/>
      <c r="Q23" s="298"/>
      <c r="R23" s="298"/>
      <c r="S23" s="298"/>
      <c r="T23" s="298"/>
      <c r="U23" s="299"/>
    </row>
    <row r="24" spans="2:21" ht="13.8">
      <c r="B24" s="126" t="s">
        <v>47</v>
      </c>
      <c r="C24" s="115"/>
      <c r="D24" s="74"/>
      <c r="E24" s="74"/>
      <c r="F24" s="74"/>
      <c r="G24" s="74"/>
      <c r="H24" s="74"/>
      <c r="K24" s="297"/>
      <c r="L24" s="298"/>
      <c r="M24" s="298"/>
      <c r="N24" s="298"/>
      <c r="O24" s="298"/>
      <c r="P24" s="298"/>
      <c r="Q24" s="298"/>
      <c r="R24" s="298"/>
      <c r="S24" s="298"/>
      <c r="T24" s="298"/>
      <c r="U24" s="299"/>
    </row>
    <row r="25" spans="2:21" ht="13.8">
      <c r="B25" s="126" t="s">
        <v>48</v>
      </c>
      <c r="C25" s="115"/>
      <c r="D25" s="74"/>
      <c r="E25" s="74"/>
      <c r="F25" s="74"/>
      <c r="G25" s="74"/>
      <c r="H25" s="74"/>
      <c r="K25" s="297"/>
      <c r="L25" s="298"/>
      <c r="M25" s="298"/>
      <c r="N25" s="298"/>
      <c r="O25" s="298"/>
      <c r="P25" s="298"/>
      <c r="Q25" s="298"/>
      <c r="R25" s="298"/>
      <c r="S25" s="298"/>
      <c r="T25" s="298"/>
      <c r="U25" s="299"/>
    </row>
    <row r="26" spans="2:21" ht="13.8">
      <c r="B26" s="127" t="s">
        <v>49</v>
      </c>
      <c r="C26" s="114">
        <f t="shared" ref="C26:H26" si="7">C6+C24-C13-C25</f>
        <v>0</v>
      </c>
      <c r="D26" s="69">
        <f t="shared" si="7"/>
        <v>0</v>
      </c>
      <c r="E26" s="69">
        <f t="shared" si="7"/>
        <v>0</v>
      </c>
      <c r="F26" s="69">
        <f t="shared" si="7"/>
        <v>0</v>
      </c>
      <c r="G26" s="69">
        <f t="shared" si="7"/>
        <v>0</v>
      </c>
      <c r="H26" s="69">
        <f t="shared" si="7"/>
        <v>0</v>
      </c>
      <c r="K26" s="297"/>
      <c r="L26" s="298"/>
      <c r="M26" s="298"/>
      <c r="N26" s="298"/>
      <c r="O26" s="298"/>
      <c r="P26" s="298"/>
      <c r="Q26" s="298"/>
      <c r="R26" s="298"/>
      <c r="S26" s="298"/>
      <c r="T26" s="298"/>
      <c r="U26" s="299"/>
    </row>
    <row r="27" spans="2:21" ht="13.8">
      <c r="B27" s="32" t="s">
        <v>50</v>
      </c>
      <c r="C27" s="116"/>
      <c r="D27" s="76"/>
      <c r="E27" s="76"/>
      <c r="F27" s="76"/>
      <c r="G27" s="76"/>
      <c r="H27" s="76"/>
      <c r="K27" s="297"/>
      <c r="L27" s="298"/>
      <c r="M27" s="298"/>
      <c r="N27" s="298"/>
      <c r="O27" s="298"/>
      <c r="P27" s="298"/>
      <c r="Q27" s="298"/>
      <c r="R27" s="298"/>
      <c r="S27" s="298"/>
      <c r="T27" s="298"/>
      <c r="U27" s="299"/>
    </row>
    <row r="28" spans="2:21" ht="13.8">
      <c r="B28" s="128" t="s">
        <v>51</v>
      </c>
      <c r="C28" s="77">
        <f>C26-C27</f>
        <v>0</v>
      </c>
      <c r="D28" s="78">
        <f t="shared" ref="D28:H28" si="8">D26-D27</f>
        <v>0</v>
      </c>
      <c r="E28" s="78">
        <f t="shared" si="8"/>
        <v>0</v>
      </c>
      <c r="F28" s="78">
        <f t="shared" si="8"/>
        <v>0</v>
      </c>
      <c r="G28" s="78">
        <f t="shared" si="8"/>
        <v>0</v>
      </c>
      <c r="H28" s="78">
        <f t="shared" si="8"/>
        <v>0</v>
      </c>
      <c r="K28" s="297"/>
      <c r="L28" s="298"/>
      <c r="M28" s="298"/>
      <c r="N28" s="298"/>
      <c r="O28" s="298"/>
      <c r="P28" s="298"/>
      <c r="Q28" s="298"/>
      <c r="R28" s="298"/>
      <c r="S28" s="298"/>
      <c r="T28" s="298"/>
      <c r="U28" s="299"/>
    </row>
    <row r="29" spans="2:21" ht="13.8">
      <c r="B29" s="39"/>
      <c r="C29" s="40"/>
      <c r="D29" s="40"/>
      <c r="E29" s="40"/>
      <c r="F29" s="40"/>
      <c r="G29" s="40"/>
      <c r="H29" s="40"/>
      <c r="K29" s="297"/>
      <c r="L29" s="298"/>
      <c r="M29" s="298"/>
      <c r="N29" s="298"/>
      <c r="O29" s="298"/>
      <c r="P29" s="298"/>
      <c r="Q29" s="298"/>
      <c r="R29" s="298"/>
      <c r="S29" s="298"/>
      <c r="T29" s="298"/>
      <c r="U29" s="299"/>
    </row>
    <row r="30" spans="2:21" ht="13.8">
      <c r="B30" s="129" t="s">
        <v>122</v>
      </c>
      <c r="C30" s="130" t="s">
        <v>34</v>
      </c>
      <c r="D30" s="131" t="str">
        <f>IFERROR(D7/C7-1,"-")</f>
        <v>-</v>
      </c>
      <c r="E30" s="130" t="str">
        <f t="shared" ref="E30:H30" si="9">IFERROR(E7/D7-1,"-")</f>
        <v>-</v>
      </c>
      <c r="F30" s="130" t="str">
        <f t="shared" si="9"/>
        <v>-</v>
      </c>
      <c r="G30" s="130" t="str">
        <f t="shared" si="9"/>
        <v>-</v>
      </c>
      <c r="H30" s="132" t="str">
        <f t="shared" si="9"/>
        <v>-</v>
      </c>
      <c r="K30" s="297"/>
      <c r="L30" s="298"/>
      <c r="M30" s="298"/>
      <c r="N30" s="298"/>
      <c r="O30" s="298"/>
      <c r="P30" s="298"/>
      <c r="Q30" s="298"/>
      <c r="R30" s="298"/>
      <c r="S30" s="298"/>
      <c r="T30" s="298"/>
      <c r="U30" s="299"/>
    </row>
    <row r="31" spans="2:21" ht="13.8">
      <c r="B31" s="133" t="s">
        <v>52</v>
      </c>
      <c r="C31" s="75" t="str">
        <f>IFERROR(((C15+C16)/C7),"-")</f>
        <v>-</v>
      </c>
      <c r="D31" s="75" t="str">
        <f t="shared" ref="D31:H31" si="10">IFERROR(((D15+D16)/D7),"-")</f>
        <v>-</v>
      </c>
      <c r="E31" s="75" t="str">
        <f t="shared" si="10"/>
        <v>-</v>
      </c>
      <c r="F31" s="75" t="str">
        <f t="shared" si="10"/>
        <v>-</v>
      </c>
      <c r="G31" s="75" t="str">
        <f t="shared" si="10"/>
        <v>-</v>
      </c>
      <c r="H31" s="134" t="str">
        <f t="shared" si="10"/>
        <v>-</v>
      </c>
      <c r="K31" s="297"/>
      <c r="L31" s="298"/>
      <c r="M31" s="298"/>
      <c r="N31" s="298"/>
      <c r="O31" s="298"/>
      <c r="P31" s="298"/>
      <c r="Q31" s="298"/>
      <c r="R31" s="298"/>
      <c r="S31" s="298"/>
      <c r="T31" s="298"/>
      <c r="U31" s="299"/>
    </row>
    <row r="32" spans="2:21" ht="13.8">
      <c r="B32" s="135" t="s">
        <v>53</v>
      </c>
      <c r="C32" s="75" t="s">
        <v>34</v>
      </c>
      <c r="D32" s="75" t="str">
        <f>IFERROR(((D17/C17)-1),"-")</f>
        <v>-</v>
      </c>
      <c r="E32" s="75" t="str">
        <f t="shared" ref="E32:H32" si="11">IFERROR(((E17/D17)-1),"-")</f>
        <v>-</v>
      </c>
      <c r="F32" s="75" t="str">
        <f t="shared" si="11"/>
        <v>-</v>
      </c>
      <c r="G32" s="75" t="str">
        <f t="shared" si="11"/>
        <v>-</v>
      </c>
      <c r="H32" s="134" t="str">
        <f t="shared" si="11"/>
        <v>-</v>
      </c>
      <c r="K32" s="297"/>
      <c r="L32" s="298"/>
      <c r="M32" s="298"/>
      <c r="N32" s="298"/>
      <c r="O32" s="298"/>
      <c r="P32" s="298"/>
      <c r="Q32" s="298"/>
      <c r="R32" s="298"/>
      <c r="S32" s="298"/>
      <c r="T32" s="298"/>
      <c r="U32" s="299"/>
    </row>
    <row r="33" spans="2:21" ht="13.8">
      <c r="B33" s="135" t="s">
        <v>54</v>
      </c>
      <c r="C33" s="75" t="str">
        <f>IFERROR(((C20+C21)/C7),"-")</f>
        <v>-</v>
      </c>
      <c r="D33" s="75" t="str">
        <f t="shared" ref="D33:H33" si="12">IFERROR(((D20+D21)/D7),"-")</f>
        <v>-</v>
      </c>
      <c r="E33" s="75" t="str">
        <f t="shared" si="12"/>
        <v>-</v>
      </c>
      <c r="F33" s="75" t="str">
        <f t="shared" si="12"/>
        <v>-</v>
      </c>
      <c r="G33" s="75" t="str">
        <f t="shared" si="12"/>
        <v>-</v>
      </c>
      <c r="H33" s="134" t="str">
        <f t="shared" si="12"/>
        <v>-</v>
      </c>
      <c r="K33" s="297"/>
      <c r="L33" s="298"/>
      <c r="M33" s="298"/>
      <c r="N33" s="298"/>
      <c r="O33" s="298"/>
      <c r="P33" s="298"/>
      <c r="Q33" s="298"/>
      <c r="R33" s="298"/>
      <c r="S33" s="298"/>
      <c r="T33" s="298"/>
      <c r="U33" s="299"/>
    </row>
    <row r="34" spans="2:21" ht="13.8">
      <c r="B34" s="136" t="s">
        <v>55</v>
      </c>
      <c r="C34" s="137" t="s">
        <v>34</v>
      </c>
      <c r="D34" s="137" t="str">
        <f>IFERROR(((D18/C18)-1),"-")</f>
        <v>-</v>
      </c>
      <c r="E34" s="137" t="str">
        <f t="shared" ref="E34:H34" si="13">IFERROR(((E18/D18)-1),"-")</f>
        <v>-</v>
      </c>
      <c r="F34" s="137" t="str">
        <f t="shared" si="13"/>
        <v>-</v>
      </c>
      <c r="G34" s="137" t="str">
        <f t="shared" si="13"/>
        <v>-</v>
      </c>
      <c r="H34" s="138" t="str">
        <f t="shared" si="13"/>
        <v>-</v>
      </c>
      <c r="K34" s="297"/>
      <c r="L34" s="298"/>
      <c r="M34" s="298"/>
      <c r="N34" s="298"/>
      <c r="O34" s="298"/>
      <c r="P34" s="298"/>
      <c r="Q34" s="298"/>
      <c r="R34" s="298"/>
      <c r="S34" s="298"/>
      <c r="T34" s="298"/>
      <c r="U34" s="299"/>
    </row>
    <row r="35" spans="2:21" ht="13.8">
      <c r="B35" s="28"/>
      <c r="C35" s="29"/>
      <c r="D35" s="29"/>
      <c r="E35" s="29"/>
      <c r="F35" s="29"/>
      <c r="G35" s="29"/>
      <c r="H35" s="29"/>
      <c r="K35" s="297"/>
      <c r="L35" s="298"/>
      <c r="M35" s="298"/>
      <c r="N35" s="298"/>
      <c r="O35" s="298"/>
      <c r="P35" s="298"/>
      <c r="Q35" s="298"/>
      <c r="R35" s="298"/>
      <c r="S35" s="298"/>
      <c r="T35" s="298"/>
      <c r="U35" s="299"/>
    </row>
    <row r="36" spans="2:21" ht="13.8">
      <c r="B36" s="28"/>
      <c r="C36" s="29"/>
      <c r="D36" s="29"/>
      <c r="E36" s="29"/>
      <c r="F36" s="29"/>
      <c r="G36" s="29"/>
      <c r="H36" s="29"/>
      <c r="K36" s="297"/>
      <c r="L36" s="298"/>
      <c r="M36" s="298"/>
      <c r="N36" s="298"/>
      <c r="O36" s="298"/>
      <c r="P36" s="298"/>
      <c r="Q36" s="298"/>
      <c r="R36" s="298"/>
      <c r="S36" s="298"/>
      <c r="T36" s="298"/>
      <c r="U36" s="299"/>
    </row>
    <row r="37" spans="2:21" ht="13.8">
      <c r="B37" s="303" t="s">
        <v>56</v>
      </c>
      <c r="C37" s="304"/>
      <c r="D37" s="304"/>
      <c r="E37" s="304"/>
      <c r="F37" s="304"/>
      <c r="G37" s="304"/>
      <c r="H37" s="305"/>
      <c r="K37" s="297"/>
      <c r="L37" s="298"/>
      <c r="M37" s="298"/>
      <c r="N37" s="298"/>
      <c r="O37" s="298"/>
      <c r="P37" s="298"/>
      <c r="Q37" s="298"/>
      <c r="R37" s="298"/>
      <c r="S37" s="298"/>
      <c r="T37" s="298"/>
      <c r="U37" s="299"/>
    </row>
    <row r="38" spans="2:21" ht="13.8">
      <c r="B38" s="140" t="s">
        <v>31</v>
      </c>
      <c r="C38" s="175" t="e">
        <f>Uputa!E19</f>
        <v>#NUM!</v>
      </c>
      <c r="D38" s="176" t="e">
        <f>EDATE(C38,12)</f>
        <v>#NUM!</v>
      </c>
      <c r="E38" s="176" t="e">
        <f t="shared" ref="E38:H38" si="14">EDATE(D38,12)</f>
        <v>#NUM!</v>
      </c>
      <c r="F38" s="176" t="e">
        <f t="shared" si="14"/>
        <v>#NUM!</v>
      </c>
      <c r="G38" s="176" t="e">
        <f t="shared" si="14"/>
        <v>#NUM!</v>
      </c>
      <c r="H38" s="176" t="e">
        <f t="shared" si="14"/>
        <v>#NUM!</v>
      </c>
      <c r="K38" s="297"/>
      <c r="L38" s="298"/>
      <c r="M38" s="298"/>
      <c r="N38" s="298"/>
      <c r="O38" s="298"/>
      <c r="P38" s="298"/>
      <c r="Q38" s="298"/>
      <c r="R38" s="298"/>
      <c r="S38" s="298"/>
      <c r="T38" s="298"/>
      <c r="U38" s="299"/>
    </row>
    <row r="39" spans="2:21" ht="17.25" customHeight="1">
      <c r="B39" s="142" t="s">
        <v>57</v>
      </c>
      <c r="C39" s="141">
        <f>C40+C41</f>
        <v>0</v>
      </c>
      <c r="D39" s="141">
        <f t="shared" ref="D39:H39" si="15">D40+D41</f>
        <v>0</v>
      </c>
      <c r="E39" s="141">
        <f t="shared" si="15"/>
        <v>0</v>
      </c>
      <c r="F39" s="141">
        <f t="shared" si="15"/>
        <v>0</v>
      </c>
      <c r="G39" s="141">
        <f t="shared" si="15"/>
        <v>0</v>
      </c>
      <c r="H39" s="141">
        <f t="shared" si="15"/>
        <v>0</v>
      </c>
      <c r="K39" s="297"/>
      <c r="L39" s="298"/>
      <c r="M39" s="298"/>
      <c r="N39" s="298"/>
      <c r="O39" s="298"/>
      <c r="P39" s="298"/>
      <c r="Q39" s="298"/>
      <c r="R39" s="298"/>
      <c r="S39" s="298"/>
      <c r="T39" s="298"/>
      <c r="U39" s="299"/>
    </row>
    <row r="40" spans="2:21" ht="17.25" customHeight="1">
      <c r="B40" s="160" t="s">
        <v>58</v>
      </c>
      <c r="C40" s="70"/>
      <c r="D40" s="70"/>
      <c r="E40" s="70"/>
      <c r="F40" s="70"/>
      <c r="G40" s="70"/>
      <c r="H40" s="70"/>
      <c r="K40" s="297"/>
      <c r="L40" s="298"/>
      <c r="M40" s="298"/>
      <c r="N40" s="298"/>
      <c r="O40" s="298"/>
      <c r="P40" s="298"/>
      <c r="Q40" s="298"/>
      <c r="R40" s="298"/>
      <c r="S40" s="298"/>
      <c r="T40" s="298"/>
      <c r="U40" s="299"/>
    </row>
    <row r="41" spans="2:21" ht="17.25" customHeight="1">
      <c r="B41" s="160" t="s">
        <v>59</v>
      </c>
      <c r="C41" s="70"/>
      <c r="D41" s="70"/>
      <c r="E41" s="70"/>
      <c r="F41" s="70"/>
      <c r="G41" s="70"/>
      <c r="H41" s="70"/>
      <c r="K41" s="297"/>
      <c r="L41" s="298"/>
      <c r="M41" s="298"/>
      <c r="N41" s="298"/>
      <c r="O41" s="298"/>
      <c r="P41" s="298"/>
      <c r="Q41" s="298"/>
      <c r="R41" s="298"/>
      <c r="S41" s="298"/>
      <c r="T41" s="298"/>
      <c r="U41" s="299"/>
    </row>
    <row r="42" spans="2:21" ht="17.25" customHeight="1">
      <c r="B42" s="143" t="s">
        <v>60</v>
      </c>
      <c r="C42" s="76"/>
      <c r="D42" s="76"/>
      <c r="E42" s="76"/>
      <c r="F42" s="76"/>
      <c r="G42" s="76"/>
      <c r="H42" s="76"/>
      <c r="K42" s="297"/>
      <c r="L42" s="298"/>
      <c r="M42" s="298"/>
      <c r="N42" s="298"/>
      <c r="O42" s="298"/>
      <c r="P42" s="298"/>
      <c r="Q42" s="298"/>
      <c r="R42" s="298"/>
      <c r="S42" s="298"/>
      <c r="T42" s="298"/>
      <c r="U42" s="299"/>
    </row>
    <row r="43" spans="2:21" ht="17.25" customHeight="1">
      <c r="B43" s="144" t="s">
        <v>61</v>
      </c>
      <c r="C43" s="78">
        <f>C44+C45</f>
        <v>0</v>
      </c>
      <c r="D43" s="78">
        <f t="shared" ref="D43:H43" si="16">D44+D45</f>
        <v>0</v>
      </c>
      <c r="E43" s="78">
        <f t="shared" si="16"/>
        <v>0</v>
      </c>
      <c r="F43" s="78">
        <f t="shared" si="16"/>
        <v>0</v>
      </c>
      <c r="G43" s="78">
        <f t="shared" si="16"/>
        <v>0</v>
      </c>
      <c r="H43" s="78">
        <f t="shared" si="16"/>
        <v>0</v>
      </c>
      <c r="K43" s="297"/>
      <c r="L43" s="298"/>
      <c r="M43" s="298"/>
      <c r="N43" s="298"/>
      <c r="O43" s="298"/>
      <c r="P43" s="298"/>
      <c r="Q43" s="298"/>
      <c r="R43" s="298"/>
      <c r="S43" s="298"/>
      <c r="T43" s="298"/>
      <c r="U43" s="299"/>
    </row>
    <row r="44" spans="2:21" ht="17.25" customHeight="1">
      <c r="B44" s="161" t="s">
        <v>62</v>
      </c>
      <c r="C44" s="79"/>
      <c r="D44" s="79"/>
      <c r="E44" s="79"/>
      <c r="F44" s="79"/>
      <c r="G44" s="79"/>
      <c r="H44" s="79"/>
      <c r="K44" s="297"/>
      <c r="L44" s="298"/>
      <c r="M44" s="298"/>
      <c r="N44" s="298"/>
      <c r="O44" s="298"/>
      <c r="P44" s="298"/>
      <c r="Q44" s="298"/>
      <c r="R44" s="298"/>
      <c r="S44" s="298"/>
      <c r="T44" s="298"/>
      <c r="U44" s="299"/>
    </row>
    <row r="45" spans="2:21" ht="17.25" customHeight="1">
      <c r="B45" s="160" t="s">
        <v>63</v>
      </c>
      <c r="C45" s="70"/>
      <c r="D45" s="70"/>
      <c r="E45" s="70"/>
      <c r="F45" s="70"/>
      <c r="G45" s="70"/>
      <c r="H45" s="70"/>
      <c r="K45" s="297"/>
      <c r="L45" s="298"/>
      <c r="M45" s="298"/>
      <c r="N45" s="298"/>
      <c r="O45" s="298"/>
      <c r="P45" s="298"/>
      <c r="Q45" s="298"/>
      <c r="R45" s="298"/>
      <c r="S45" s="298"/>
      <c r="T45" s="298"/>
      <c r="U45" s="299"/>
    </row>
    <row r="46" spans="2:21" ht="17.25" customHeight="1">
      <c r="B46" s="142" t="s">
        <v>64</v>
      </c>
      <c r="C46" s="141"/>
      <c r="D46" s="141"/>
      <c r="E46" s="141"/>
      <c r="F46" s="141"/>
      <c r="G46" s="141"/>
      <c r="H46" s="141"/>
      <c r="K46" s="297"/>
      <c r="L46" s="298"/>
      <c r="M46" s="298"/>
      <c r="N46" s="298"/>
      <c r="O46" s="298"/>
      <c r="P46" s="298"/>
      <c r="Q46" s="298"/>
      <c r="R46" s="298"/>
      <c r="S46" s="298"/>
      <c r="T46" s="298"/>
      <c r="U46" s="299"/>
    </row>
    <row r="47" spans="2:21" ht="13.8">
      <c r="B47" s="139" t="s">
        <v>65</v>
      </c>
      <c r="C47" s="30"/>
      <c r="D47" s="30"/>
      <c r="E47" s="30"/>
      <c r="F47" s="30"/>
      <c r="G47" s="30"/>
      <c r="H47" s="30"/>
      <c r="K47" s="297"/>
      <c r="L47" s="298"/>
      <c r="M47" s="298"/>
      <c r="N47" s="298"/>
      <c r="O47" s="298"/>
      <c r="P47" s="298"/>
      <c r="Q47" s="298"/>
      <c r="R47" s="298"/>
      <c r="S47" s="298"/>
      <c r="T47" s="298"/>
      <c r="U47" s="299"/>
    </row>
    <row r="48" spans="2:21" ht="18" customHeight="1" thickBot="1">
      <c r="B48" s="30"/>
      <c r="C48" s="30"/>
      <c r="D48" s="30"/>
      <c r="E48" s="30"/>
      <c r="F48" s="30"/>
      <c r="G48" s="30"/>
      <c r="H48" s="30"/>
      <c r="K48" s="300"/>
      <c r="L48" s="301"/>
      <c r="M48" s="301"/>
      <c r="N48" s="301"/>
      <c r="O48" s="301"/>
      <c r="P48" s="301"/>
      <c r="Q48" s="301"/>
      <c r="R48" s="301"/>
      <c r="S48" s="301"/>
      <c r="T48" s="301"/>
      <c r="U48" s="302"/>
    </row>
    <row r="49" spans="2:8" ht="13.8">
      <c r="B49" s="28"/>
      <c r="C49" s="28"/>
      <c r="D49" s="28"/>
      <c r="E49" s="28"/>
      <c r="F49" s="28"/>
      <c r="G49" s="28"/>
      <c r="H49" s="28"/>
    </row>
    <row r="50" spans="2:8" ht="41.4">
      <c r="B50" s="117" t="s">
        <v>66</v>
      </c>
      <c r="C50" s="37" t="s">
        <v>67</v>
      </c>
      <c r="D50" s="197" t="s">
        <v>68</v>
      </c>
      <c r="E50" s="145" t="s">
        <v>69</v>
      </c>
      <c r="F50" s="145" t="s">
        <v>70</v>
      </c>
      <c r="G50" s="28"/>
      <c r="H50" s="28"/>
    </row>
    <row r="51" spans="2:8" ht="20.25" customHeight="1">
      <c r="B51" s="32"/>
      <c r="C51" s="116"/>
      <c r="D51" s="31"/>
      <c r="E51" s="32"/>
      <c r="F51" s="146"/>
      <c r="G51" s="28"/>
      <c r="H51" s="28"/>
    </row>
    <row r="52" spans="2:8" ht="20.25" customHeight="1">
      <c r="B52" s="34"/>
      <c r="C52" s="149"/>
      <c r="D52" s="33"/>
      <c r="E52" s="34"/>
      <c r="F52" s="80"/>
      <c r="G52" s="28"/>
      <c r="H52" s="28"/>
    </row>
    <row r="53" spans="2:8" ht="20.25" customHeight="1">
      <c r="B53" s="34"/>
      <c r="C53" s="149"/>
      <c r="D53" s="33"/>
      <c r="E53" s="34"/>
      <c r="F53" s="80"/>
      <c r="G53" s="28"/>
      <c r="H53" s="28"/>
    </row>
    <row r="54" spans="2:8" ht="20.25" customHeight="1">
      <c r="B54" s="36"/>
      <c r="C54" s="149"/>
      <c r="D54" s="35"/>
      <c r="E54" s="36"/>
      <c r="F54" s="81"/>
      <c r="G54" s="28"/>
      <c r="H54" s="28"/>
    </row>
    <row r="55" spans="2:8" ht="20.25" customHeight="1">
      <c r="B55" s="117" t="s">
        <v>3</v>
      </c>
      <c r="C55" s="147">
        <f>SUM(C51:C54)</f>
        <v>0</v>
      </c>
      <c r="D55" s="117"/>
      <c r="E55" s="117"/>
      <c r="F55" s="148"/>
      <c r="G55" s="28"/>
      <c r="H55" s="28"/>
    </row>
    <row r="56" spans="2:8" ht="13.8">
      <c r="B56" s="27"/>
      <c r="C56" s="27"/>
      <c r="D56" s="28"/>
      <c r="E56" s="28"/>
      <c r="F56" s="28"/>
      <c r="G56" s="28"/>
      <c r="H56" s="28"/>
    </row>
    <row r="57" spans="2:8" ht="18.75" customHeight="1">
      <c r="B57" s="306" t="s">
        <v>71</v>
      </c>
      <c r="C57" s="307"/>
      <c r="D57" s="177">
        <f>Uputa!E17</f>
        <v>0</v>
      </c>
      <c r="E57" s="177">
        <f>D57+1</f>
        <v>1</v>
      </c>
      <c r="F57" s="177">
        <f t="shared" ref="F57:H57" si="17">E57+1</f>
        <v>2</v>
      </c>
      <c r="G57" s="177">
        <f t="shared" si="17"/>
        <v>3</v>
      </c>
      <c r="H57" s="177">
        <f t="shared" si="17"/>
        <v>4</v>
      </c>
    </row>
    <row r="58" spans="2:8" ht="18.75" customHeight="1">
      <c r="B58" s="308" t="s">
        <v>72</v>
      </c>
      <c r="C58" s="309"/>
      <c r="D58" s="150"/>
      <c r="E58" s="150"/>
      <c r="F58" s="150"/>
      <c r="G58" s="150"/>
      <c r="H58" s="150"/>
    </row>
    <row r="59" spans="2:8" ht="18.75" customHeight="1">
      <c r="B59" s="308" t="s">
        <v>73</v>
      </c>
      <c r="C59" s="309"/>
      <c r="D59" s="150"/>
      <c r="E59" s="150"/>
      <c r="F59" s="150"/>
      <c r="G59" s="150"/>
      <c r="H59" s="150"/>
    </row>
    <row r="60" spans="2:8" ht="18.75" customHeight="1">
      <c r="B60" s="292" t="s">
        <v>74</v>
      </c>
      <c r="C60" s="293"/>
      <c r="D60" s="146"/>
      <c r="E60" s="146"/>
      <c r="F60" s="146"/>
      <c r="G60" s="146"/>
      <c r="H60" s="146"/>
    </row>
    <row r="61" spans="2:8" ht="18.75" customHeight="1">
      <c r="B61" s="292" t="s">
        <v>75</v>
      </c>
      <c r="C61" s="293"/>
      <c r="D61" s="146"/>
      <c r="E61" s="146"/>
      <c r="F61" s="146"/>
      <c r="G61" s="146"/>
      <c r="H61" s="146"/>
    </row>
  </sheetData>
  <mergeCells count="9">
    <mergeCell ref="B2:H2"/>
    <mergeCell ref="B60:C60"/>
    <mergeCell ref="B61:C61"/>
    <mergeCell ref="B4:H4"/>
    <mergeCell ref="K5:U48"/>
    <mergeCell ref="B37:H37"/>
    <mergeCell ref="B57:C57"/>
    <mergeCell ref="B58:C58"/>
    <mergeCell ref="B59:C59"/>
  </mergeCells>
  <pageMargins left="0.7" right="0.7" top="0.75" bottom="0.75" header="0.3" footer="0.3"/>
  <pageSetup paperSize="9" orientation="portrait" r:id="rId1"/>
  <headerFooter>
    <oddHeader>&amp;C&amp;"Calibri"&amp;10&amp;K666666UniCredit - Internal Use Only&amp;1#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EB9FB4-98D7-4467-876D-498897CA4FD9}">
  <sheetPr>
    <pageSetUpPr fitToPage="1"/>
  </sheetPr>
  <dimension ref="A1:Z21"/>
  <sheetViews>
    <sheetView zoomScaleNormal="100" workbookViewId="0">
      <selection activeCell="F27" sqref="F27"/>
    </sheetView>
  </sheetViews>
  <sheetFormatPr defaultRowHeight="14.25" customHeight="1"/>
  <cols>
    <col min="1" max="3" width="9.109375" style="49"/>
    <col min="4" max="4" width="9.6640625" style="49" customWidth="1"/>
    <col min="5" max="25" width="9.109375" style="49"/>
    <col min="26" max="26" width="9.109375" style="49" customWidth="1"/>
    <col min="27" max="281" width="9.109375" style="49"/>
    <col min="282" max="282" width="0" style="49" hidden="1" customWidth="1"/>
    <col min="283" max="537" width="9.109375" style="49"/>
    <col min="538" max="538" width="0" style="49" hidden="1" customWidth="1"/>
    <col min="539" max="793" width="9.109375" style="49"/>
    <col min="794" max="794" width="0" style="49" hidden="1" customWidth="1"/>
    <col min="795" max="1049" width="9.109375" style="49"/>
    <col min="1050" max="1050" width="0" style="49" hidden="1" customWidth="1"/>
    <col min="1051" max="1305" width="9.109375" style="49"/>
    <col min="1306" max="1306" width="0" style="49" hidden="1" customWidth="1"/>
    <col min="1307" max="1561" width="9.109375" style="49"/>
    <col min="1562" max="1562" width="0" style="49" hidden="1" customWidth="1"/>
    <col min="1563" max="1817" width="9.109375" style="49"/>
    <col min="1818" max="1818" width="0" style="49" hidden="1" customWidth="1"/>
    <col min="1819" max="2073" width="9.109375" style="49"/>
    <col min="2074" max="2074" width="0" style="49" hidden="1" customWidth="1"/>
    <col min="2075" max="2329" width="9.109375" style="49"/>
    <col min="2330" max="2330" width="0" style="49" hidden="1" customWidth="1"/>
    <col min="2331" max="2585" width="9.109375" style="49"/>
    <col min="2586" max="2586" width="0" style="49" hidden="1" customWidth="1"/>
    <col min="2587" max="2841" width="9.109375" style="49"/>
    <col min="2842" max="2842" width="0" style="49" hidden="1" customWidth="1"/>
    <col min="2843" max="3097" width="9.109375" style="49"/>
    <col min="3098" max="3098" width="0" style="49" hidden="1" customWidth="1"/>
    <col min="3099" max="3353" width="9.109375" style="49"/>
    <col min="3354" max="3354" width="0" style="49" hidden="1" customWidth="1"/>
    <col min="3355" max="3609" width="9.109375" style="49"/>
    <col min="3610" max="3610" width="0" style="49" hidden="1" customWidth="1"/>
    <col min="3611" max="3865" width="9.109375" style="49"/>
    <col min="3866" max="3866" width="0" style="49" hidden="1" customWidth="1"/>
    <col min="3867" max="4121" width="9.109375" style="49"/>
    <col min="4122" max="4122" width="0" style="49" hidden="1" customWidth="1"/>
    <col min="4123" max="4377" width="9.109375" style="49"/>
    <col min="4378" max="4378" width="0" style="49" hidden="1" customWidth="1"/>
    <col min="4379" max="4633" width="9.109375" style="49"/>
    <col min="4634" max="4634" width="0" style="49" hidden="1" customWidth="1"/>
    <col min="4635" max="4889" width="9.109375" style="49"/>
    <col min="4890" max="4890" width="0" style="49" hidden="1" customWidth="1"/>
    <col min="4891" max="5145" width="9.109375" style="49"/>
    <col min="5146" max="5146" width="0" style="49" hidden="1" customWidth="1"/>
    <col min="5147" max="5401" width="9.109375" style="49"/>
    <col min="5402" max="5402" width="0" style="49" hidden="1" customWidth="1"/>
    <col min="5403" max="5657" width="9.109375" style="49"/>
    <col min="5658" max="5658" width="0" style="49" hidden="1" customWidth="1"/>
    <col min="5659" max="5913" width="9.109375" style="49"/>
    <col min="5914" max="5914" width="0" style="49" hidden="1" customWidth="1"/>
    <col min="5915" max="6169" width="9.109375" style="49"/>
    <col min="6170" max="6170" width="0" style="49" hidden="1" customWidth="1"/>
    <col min="6171" max="6425" width="9.109375" style="49"/>
    <col min="6426" max="6426" width="0" style="49" hidden="1" customWidth="1"/>
    <col min="6427" max="6681" width="9.109375" style="49"/>
    <col min="6682" max="6682" width="0" style="49" hidden="1" customWidth="1"/>
    <col min="6683" max="6937" width="9.109375" style="49"/>
    <col min="6938" max="6938" width="0" style="49" hidden="1" customWidth="1"/>
    <col min="6939" max="7193" width="9.109375" style="49"/>
    <col min="7194" max="7194" width="0" style="49" hidden="1" customWidth="1"/>
    <col min="7195" max="7449" width="9.109375" style="49"/>
    <col min="7450" max="7450" width="0" style="49" hidden="1" customWidth="1"/>
    <col min="7451" max="7705" width="9.109375" style="49"/>
    <col min="7706" max="7706" width="0" style="49" hidden="1" customWidth="1"/>
    <col min="7707" max="7961" width="9.109375" style="49"/>
    <col min="7962" max="7962" width="0" style="49" hidden="1" customWidth="1"/>
    <col min="7963" max="8217" width="9.109375" style="49"/>
    <col min="8218" max="8218" width="0" style="49" hidden="1" customWidth="1"/>
    <col min="8219" max="8473" width="9.109375" style="49"/>
    <col min="8474" max="8474" width="0" style="49" hidden="1" customWidth="1"/>
    <col min="8475" max="8729" width="9.109375" style="49"/>
    <col min="8730" max="8730" width="0" style="49" hidden="1" customWidth="1"/>
    <col min="8731" max="8985" width="9.109375" style="49"/>
    <col min="8986" max="8986" width="0" style="49" hidden="1" customWidth="1"/>
    <col min="8987" max="9241" width="9.109375" style="49"/>
    <col min="9242" max="9242" width="0" style="49" hidden="1" customWidth="1"/>
    <col min="9243" max="9497" width="9.109375" style="49"/>
    <col min="9498" max="9498" width="0" style="49" hidden="1" customWidth="1"/>
    <col min="9499" max="9753" width="9.109375" style="49"/>
    <col min="9754" max="9754" width="0" style="49" hidden="1" customWidth="1"/>
    <col min="9755" max="10009" width="9.109375" style="49"/>
    <col min="10010" max="10010" width="0" style="49" hidden="1" customWidth="1"/>
    <col min="10011" max="10265" width="9.109375" style="49"/>
    <col min="10266" max="10266" width="0" style="49" hidden="1" customWidth="1"/>
    <col min="10267" max="10521" width="9.109375" style="49"/>
    <col min="10522" max="10522" width="0" style="49" hidden="1" customWidth="1"/>
    <col min="10523" max="10777" width="9.109375" style="49"/>
    <col min="10778" max="10778" width="0" style="49" hidden="1" customWidth="1"/>
    <col min="10779" max="11033" width="9.109375" style="49"/>
    <col min="11034" max="11034" width="0" style="49" hidden="1" customWidth="1"/>
    <col min="11035" max="11289" width="9.109375" style="49"/>
    <col min="11290" max="11290" width="0" style="49" hidden="1" customWidth="1"/>
    <col min="11291" max="11545" width="9.109375" style="49"/>
    <col min="11546" max="11546" width="0" style="49" hidden="1" customWidth="1"/>
    <col min="11547" max="11801" width="9.109375" style="49"/>
    <col min="11802" max="11802" width="0" style="49" hidden="1" customWidth="1"/>
    <col min="11803" max="12057" width="9.109375" style="49"/>
    <col min="12058" max="12058" width="0" style="49" hidden="1" customWidth="1"/>
    <col min="12059" max="12313" width="9.109375" style="49"/>
    <col min="12314" max="12314" width="0" style="49" hidden="1" customWidth="1"/>
    <col min="12315" max="12569" width="9.109375" style="49"/>
    <col min="12570" max="12570" width="0" style="49" hidden="1" customWidth="1"/>
    <col min="12571" max="12825" width="9.109375" style="49"/>
    <col min="12826" max="12826" width="0" style="49" hidden="1" customWidth="1"/>
    <col min="12827" max="13081" width="9.109375" style="49"/>
    <col min="13082" max="13082" width="0" style="49" hidden="1" customWidth="1"/>
    <col min="13083" max="13337" width="9.109375" style="49"/>
    <col min="13338" max="13338" width="0" style="49" hidden="1" customWidth="1"/>
    <col min="13339" max="13593" width="9.109375" style="49"/>
    <col min="13594" max="13594" width="0" style="49" hidden="1" customWidth="1"/>
    <col min="13595" max="13849" width="9.109375" style="49"/>
    <col min="13850" max="13850" width="0" style="49" hidden="1" customWidth="1"/>
    <col min="13851" max="14105" width="9.109375" style="49"/>
    <col min="14106" max="14106" width="0" style="49" hidden="1" customWidth="1"/>
    <col min="14107" max="14361" width="9.109375" style="49"/>
    <col min="14362" max="14362" width="0" style="49" hidden="1" customWidth="1"/>
    <col min="14363" max="14617" width="9.109375" style="49"/>
    <col min="14618" max="14618" width="0" style="49" hidden="1" customWidth="1"/>
    <col min="14619" max="14873" width="9.109375" style="49"/>
    <col min="14874" max="14874" width="0" style="49" hidden="1" customWidth="1"/>
    <col min="14875" max="15129" width="9.109375" style="49"/>
    <col min="15130" max="15130" width="0" style="49" hidden="1" customWidth="1"/>
    <col min="15131" max="15385" width="9.109375" style="49"/>
    <col min="15386" max="15386" width="0" style="49" hidden="1" customWidth="1"/>
    <col min="15387" max="15641" width="9.109375" style="49"/>
    <col min="15642" max="15642" width="0" style="49" hidden="1" customWidth="1"/>
    <col min="15643" max="15897" width="9.109375" style="49"/>
    <col min="15898" max="15898" width="0" style="49" hidden="1" customWidth="1"/>
    <col min="15899" max="16153" width="9.109375" style="49"/>
    <col min="16154" max="16154" width="0" style="49" hidden="1" customWidth="1"/>
    <col min="16155" max="16384" width="9.109375" style="49"/>
  </cols>
  <sheetData>
    <row r="1" spans="1:11" ht="10.199999999999999"/>
    <row r="2" spans="1:11" s="50" customFormat="1" ht="15" customHeight="1" thickBot="1">
      <c r="E2" s="51"/>
      <c r="F2" s="52"/>
      <c r="G2" s="52"/>
      <c r="H2" s="52"/>
      <c r="I2" s="52"/>
      <c r="J2" s="52"/>
      <c r="K2" s="52"/>
    </row>
    <row r="3" spans="1:11" ht="15" customHeight="1">
      <c r="A3" s="62"/>
      <c r="B3" s="330" t="s">
        <v>89</v>
      </c>
      <c r="C3" s="331"/>
      <c r="D3" s="331"/>
      <c r="E3" s="331"/>
      <c r="F3" s="331"/>
      <c r="G3" s="332"/>
    </row>
    <row r="4" spans="1:11" ht="15" customHeight="1">
      <c r="A4" s="62"/>
      <c r="B4" s="338" t="s">
        <v>87</v>
      </c>
      <c r="C4" s="336"/>
      <c r="D4" s="339"/>
      <c r="E4" s="336" t="s">
        <v>76</v>
      </c>
      <c r="F4" s="336"/>
      <c r="G4" s="337"/>
    </row>
    <row r="5" spans="1:11" ht="15" customHeight="1">
      <c r="A5" s="67" t="s">
        <v>77</v>
      </c>
      <c r="B5" s="317"/>
      <c r="C5" s="318"/>
      <c r="D5" s="319"/>
      <c r="E5" s="320"/>
      <c r="F5" s="320"/>
      <c r="G5" s="324"/>
    </row>
    <row r="6" spans="1:11" ht="15" customHeight="1">
      <c r="A6" s="67" t="s">
        <v>78</v>
      </c>
      <c r="B6" s="317"/>
      <c r="C6" s="318"/>
      <c r="D6" s="319"/>
      <c r="E6" s="320"/>
      <c r="F6" s="320"/>
      <c r="G6" s="324"/>
    </row>
    <row r="7" spans="1:11" ht="15" customHeight="1">
      <c r="A7" s="62"/>
      <c r="B7" s="317"/>
      <c r="C7" s="318"/>
      <c r="D7" s="319"/>
      <c r="E7" s="320"/>
      <c r="F7" s="320"/>
      <c r="G7" s="324"/>
    </row>
    <row r="8" spans="1:11" ht="15" customHeight="1">
      <c r="A8" s="62"/>
      <c r="B8" s="317"/>
      <c r="C8" s="318"/>
      <c r="D8" s="319"/>
      <c r="E8" s="320"/>
      <c r="F8" s="320"/>
      <c r="G8" s="324"/>
    </row>
    <row r="9" spans="1:11" ht="15" customHeight="1">
      <c r="A9" s="62"/>
      <c r="B9" s="317"/>
      <c r="C9" s="318"/>
      <c r="D9" s="319"/>
      <c r="E9" s="320"/>
      <c r="F9" s="320"/>
      <c r="G9" s="324"/>
    </row>
    <row r="10" spans="1:11" ht="15" customHeight="1" thickBot="1">
      <c r="A10" s="62"/>
      <c r="B10" s="325" t="s">
        <v>86</v>
      </c>
      <c r="C10" s="326"/>
      <c r="D10" s="327"/>
      <c r="E10" s="328">
        <f>SUM(E5:G9)</f>
        <v>0</v>
      </c>
      <c r="F10" s="328"/>
      <c r="G10" s="329"/>
    </row>
    <row r="11" spans="1:11" ht="15" customHeight="1"/>
    <row r="12" spans="1:11" ht="15" customHeight="1"/>
    <row r="13" spans="1:11" ht="14.25" customHeight="1" thickBot="1"/>
    <row r="14" spans="1:11" ht="14.25" customHeight="1">
      <c r="B14" s="333" t="s">
        <v>88</v>
      </c>
      <c r="C14" s="334"/>
      <c r="D14" s="334"/>
      <c r="E14" s="334"/>
      <c r="F14" s="334"/>
      <c r="G14" s="334"/>
      <c r="H14" s="334"/>
      <c r="I14" s="334"/>
      <c r="J14" s="335"/>
    </row>
    <row r="15" spans="1:11" ht="14.25" customHeight="1">
      <c r="B15" s="338" t="s">
        <v>91</v>
      </c>
      <c r="C15" s="336"/>
      <c r="D15" s="339"/>
      <c r="E15" s="336" t="s">
        <v>92</v>
      </c>
      <c r="F15" s="336"/>
      <c r="G15" s="339"/>
      <c r="H15" s="336" t="s">
        <v>90</v>
      </c>
      <c r="I15" s="336"/>
      <c r="J15" s="337"/>
    </row>
    <row r="16" spans="1:11" ht="14.25" customHeight="1">
      <c r="B16" s="317"/>
      <c r="C16" s="318"/>
      <c r="D16" s="319"/>
      <c r="E16" s="320"/>
      <c r="F16" s="320"/>
      <c r="G16" s="321"/>
      <c r="H16" s="322"/>
      <c r="I16" s="322"/>
      <c r="J16" s="323"/>
    </row>
    <row r="17" spans="2:26" ht="14.25" customHeight="1">
      <c r="B17" s="317"/>
      <c r="C17" s="318"/>
      <c r="D17" s="319"/>
      <c r="E17" s="320"/>
      <c r="F17" s="320"/>
      <c r="G17" s="321"/>
      <c r="H17" s="322"/>
      <c r="I17" s="322"/>
      <c r="J17" s="323"/>
    </row>
    <row r="18" spans="2:26" ht="14.25" customHeight="1">
      <c r="B18" s="317"/>
      <c r="C18" s="318"/>
      <c r="D18" s="319"/>
      <c r="E18" s="320"/>
      <c r="F18" s="320"/>
      <c r="G18" s="321"/>
      <c r="H18" s="322"/>
      <c r="I18" s="322"/>
      <c r="J18" s="323"/>
      <c r="Z18" s="53"/>
    </row>
    <row r="19" spans="2:26" ht="14.25" customHeight="1">
      <c r="B19" s="317"/>
      <c r="C19" s="318"/>
      <c r="D19" s="319"/>
      <c r="E19" s="320"/>
      <c r="F19" s="320"/>
      <c r="G19" s="321"/>
      <c r="H19" s="322"/>
      <c r="I19" s="322"/>
      <c r="J19" s="323"/>
    </row>
    <row r="20" spans="2:26" ht="14.25" customHeight="1">
      <c r="B20" s="317"/>
      <c r="C20" s="318"/>
      <c r="D20" s="319"/>
      <c r="E20" s="320"/>
      <c r="F20" s="320"/>
      <c r="G20" s="321"/>
      <c r="H20" s="322"/>
      <c r="I20" s="322"/>
      <c r="J20" s="323"/>
    </row>
    <row r="21" spans="2:26" ht="14.25" customHeight="1" thickBot="1">
      <c r="B21" s="310"/>
      <c r="C21" s="311"/>
      <c r="D21" s="312"/>
      <c r="E21" s="313"/>
      <c r="F21" s="313"/>
      <c r="G21" s="314"/>
      <c r="H21" s="315"/>
      <c r="I21" s="315"/>
      <c r="J21" s="316"/>
    </row>
  </sheetData>
  <protectedRanges>
    <protectedRange password="E9F3" sqref="B14:J21 A1:IV2 A3:A65535 Q3:IV65535 B22:P65535 B3:H13 J11:P21 B11:P20" name="Range1"/>
  </protectedRanges>
  <mergeCells count="37">
    <mergeCell ref="B3:G3"/>
    <mergeCell ref="B14:J14"/>
    <mergeCell ref="H15:J15"/>
    <mergeCell ref="B5:D5"/>
    <mergeCell ref="E5:G5"/>
    <mergeCell ref="B4:D4"/>
    <mergeCell ref="E4:G4"/>
    <mergeCell ref="B15:D15"/>
    <mergeCell ref="E15:G15"/>
    <mergeCell ref="B7:D7"/>
    <mergeCell ref="E7:G7"/>
    <mergeCell ref="B6:D6"/>
    <mergeCell ref="E6:G6"/>
    <mergeCell ref="B8:D8"/>
    <mergeCell ref="E8:G8"/>
    <mergeCell ref="B9:D9"/>
    <mergeCell ref="E9:G9"/>
    <mergeCell ref="B16:D16"/>
    <mergeCell ref="E16:G16"/>
    <mergeCell ref="H16:J16"/>
    <mergeCell ref="B19:D19"/>
    <mergeCell ref="E19:G19"/>
    <mergeCell ref="H19:J19"/>
    <mergeCell ref="B10:D10"/>
    <mergeCell ref="E10:G10"/>
    <mergeCell ref="B18:D18"/>
    <mergeCell ref="E18:G18"/>
    <mergeCell ref="H18:J18"/>
    <mergeCell ref="B17:D17"/>
    <mergeCell ref="E17:G17"/>
    <mergeCell ref="H17:J17"/>
    <mergeCell ref="B21:D21"/>
    <mergeCell ref="E21:G21"/>
    <mergeCell ref="H21:J21"/>
    <mergeCell ref="B20:D20"/>
    <mergeCell ref="E20:G20"/>
    <mergeCell ref="H20:J20"/>
  </mergeCells>
  <dataValidations count="2">
    <dataValidation type="list" allowBlank="1" showInputMessage="1" showErrorMessage="1" sqref="JJ5:JL10 WVV983046:WVX983051 WLZ983046:WMB983051 WCD983046:WCF983051 VSH983046:VSJ983051 VIL983046:VIN983051 UYP983046:UYR983051 UOT983046:UOV983051 UEX983046:UEZ983051 TVB983046:TVD983051 TLF983046:TLH983051 TBJ983046:TBL983051 SRN983046:SRP983051 SHR983046:SHT983051 RXV983046:RXX983051 RNZ983046:ROB983051 RED983046:REF983051 QUH983046:QUJ983051 QKL983046:QKN983051 QAP983046:QAR983051 PQT983046:PQV983051 PGX983046:PGZ983051 OXB983046:OXD983051 ONF983046:ONH983051 ODJ983046:ODL983051 NTN983046:NTP983051 NJR983046:NJT983051 MZV983046:MZX983051 MPZ983046:MQB983051 MGD983046:MGF983051 LWH983046:LWJ983051 LML983046:LMN983051 LCP983046:LCR983051 KST983046:KSV983051 KIX983046:KIZ983051 JZB983046:JZD983051 JPF983046:JPH983051 JFJ983046:JFL983051 IVN983046:IVP983051 ILR983046:ILT983051 IBV983046:IBX983051 HRZ983046:HSB983051 HID983046:HIF983051 GYH983046:GYJ983051 GOL983046:GON983051 GEP983046:GER983051 FUT983046:FUV983051 FKX983046:FKZ983051 FBB983046:FBD983051 ERF983046:ERH983051 EHJ983046:EHL983051 DXN983046:DXP983051 DNR983046:DNT983051 DDV983046:DDX983051 CTZ983046:CUB983051 CKD983046:CKF983051 CAH983046:CAJ983051 BQL983046:BQN983051 BGP983046:BGR983051 AWT983046:AWV983051 AMX983046:AMZ983051 ADB983046:ADD983051 TF983046:TH983051 JJ983046:JL983051 N983046:P983051 WVV917510:WVX917515 WLZ917510:WMB917515 WCD917510:WCF917515 VSH917510:VSJ917515 VIL917510:VIN917515 UYP917510:UYR917515 UOT917510:UOV917515 UEX917510:UEZ917515 TVB917510:TVD917515 TLF917510:TLH917515 TBJ917510:TBL917515 SRN917510:SRP917515 SHR917510:SHT917515 RXV917510:RXX917515 RNZ917510:ROB917515 RED917510:REF917515 QUH917510:QUJ917515 QKL917510:QKN917515 QAP917510:QAR917515 PQT917510:PQV917515 PGX917510:PGZ917515 OXB917510:OXD917515 ONF917510:ONH917515 ODJ917510:ODL917515 NTN917510:NTP917515 NJR917510:NJT917515 MZV917510:MZX917515 MPZ917510:MQB917515 MGD917510:MGF917515 LWH917510:LWJ917515 LML917510:LMN917515 LCP917510:LCR917515 KST917510:KSV917515 KIX917510:KIZ917515 JZB917510:JZD917515 JPF917510:JPH917515 JFJ917510:JFL917515 IVN917510:IVP917515 ILR917510:ILT917515 IBV917510:IBX917515 HRZ917510:HSB917515 HID917510:HIF917515 GYH917510:GYJ917515 GOL917510:GON917515 GEP917510:GER917515 FUT917510:FUV917515 FKX917510:FKZ917515 FBB917510:FBD917515 ERF917510:ERH917515 EHJ917510:EHL917515 DXN917510:DXP917515 DNR917510:DNT917515 DDV917510:DDX917515 CTZ917510:CUB917515 CKD917510:CKF917515 CAH917510:CAJ917515 BQL917510:BQN917515 BGP917510:BGR917515 AWT917510:AWV917515 AMX917510:AMZ917515 ADB917510:ADD917515 TF917510:TH917515 JJ917510:JL917515 N917510:P917515 WVV851974:WVX851979 WLZ851974:WMB851979 WCD851974:WCF851979 VSH851974:VSJ851979 VIL851974:VIN851979 UYP851974:UYR851979 UOT851974:UOV851979 UEX851974:UEZ851979 TVB851974:TVD851979 TLF851974:TLH851979 TBJ851974:TBL851979 SRN851974:SRP851979 SHR851974:SHT851979 RXV851974:RXX851979 RNZ851974:ROB851979 RED851974:REF851979 QUH851974:QUJ851979 QKL851974:QKN851979 QAP851974:QAR851979 PQT851974:PQV851979 PGX851974:PGZ851979 OXB851974:OXD851979 ONF851974:ONH851979 ODJ851974:ODL851979 NTN851974:NTP851979 NJR851974:NJT851979 MZV851974:MZX851979 MPZ851974:MQB851979 MGD851974:MGF851979 LWH851974:LWJ851979 LML851974:LMN851979 LCP851974:LCR851979 KST851974:KSV851979 KIX851974:KIZ851979 JZB851974:JZD851979 JPF851974:JPH851979 JFJ851974:JFL851979 IVN851974:IVP851979 ILR851974:ILT851979 IBV851974:IBX851979 HRZ851974:HSB851979 HID851974:HIF851979 GYH851974:GYJ851979 GOL851974:GON851979 GEP851974:GER851979 FUT851974:FUV851979 FKX851974:FKZ851979 FBB851974:FBD851979 ERF851974:ERH851979 EHJ851974:EHL851979 DXN851974:DXP851979 DNR851974:DNT851979 DDV851974:DDX851979 CTZ851974:CUB851979 CKD851974:CKF851979 CAH851974:CAJ851979 BQL851974:BQN851979 BGP851974:BGR851979 AWT851974:AWV851979 AMX851974:AMZ851979 ADB851974:ADD851979 TF851974:TH851979 JJ851974:JL851979 N851974:P851979 WVV786438:WVX786443 WLZ786438:WMB786443 WCD786438:WCF786443 VSH786438:VSJ786443 VIL786438:VIN786443 UYP786438:UYR786443 UOT786438:UOV786443 UEX786438:UEZ786443 TVB786438:TVD786443 TLF786438:TLH786443 TBJ786438:TBL786443 SRN786438:SRP786443 SHR786438:SHT786443 RXV786438:RXX786443 RNZ786438:ROB786443 RED786438:REF786443 QUH786438:QUJ786443 QKL786438:QKN786443 QAP786438:QAR786443 PQT786438:PQV786443 PGX786438:PGZ786443 OXB786438:OXD786443 ONF786438:ONH786443 ODJ786438:ODL786443 NTN786438:NTP786443 NJR786438:NJT786443 MZV786438:MZX786443 MPZ786438:MQB786443 MGD786438:MGF786443 LWH786438:LWJ786443 LML786438:LMN786443 LCP786438:LCR786443 KST786438:KSV786443 KIX786438:KIZ786443 JZB786438:JZD786443 JPF786438:JPH786443 JFJ786438:JFL786443 IVN786438:IVP786443 ILR786438:ILT786443 IBV786438:IBX786443 HRZ786438:HSB786443 HID786438:HIF786443 GYH786438:GYJ786443 GOL786438:GON786443 GEP786438:GER786443 FUT786438:FUV786443 FKX786438:FKZ786443 FBB786438:FBD786443 ERF786438:ERH786443 EHJ786438:EHL786443 DXN786438:DXP786443 DNR786438:DNT786443 DDV786438:DDX786443 CTZ786438:CUB786443 CKD786438:CKF786443 CAH786438:CAJ786443 BQL786438:BQN786443 BGP786438:BGR786443 AWT786438:AWV786443 AMX786438:AMZ786443 ADB786438:ADD786443 TF786438:TH786443 JJ786438:JL786443 N786438:P786443 WVV720902:WVX720907 WLZ720902:WMB720907 WCD720902:WCF720907 VSH720902:VSJ720907 VIL720902:VIN720907 UYP720902:UYR720907 UOT720902:UOV720907 UEX720902:UEZ720907 TVB720902:TVD720907 TLF720902:TLH720907 TBJ720902:TBL720907 SRN720902:SRP720907 SHR720902:SHT720907 RXV720902:RXX720907 RNZ720902:ROB720907 RED720902:REF720907 QUH720902:QUJ720907 QKL720902:QKN720907 QAP720902:QAR720907 PQT720902:PQV720907 PGX720902:PGZ720907 OXB720902:OXD720907 ONF720902:ONH720907 ODJ720902:ODL720907 NTN720902:NTP720907 NJR720902:NJT720907 MZV720902:MZX720907 MPZ720902:MQB720907 MGD720902:MGF720907 LWH720902:LWJ720907 LML720902:LMN720907 LCP720902:LCR720907 KST720902:KSV720907 KIX720902:KIZ720907 JZB720902:JZD720907 JPF720902:JPH720907 JFJ720902:JFL720907 IVN720902:IVP720907 ILR720902:ILT720907 IBV720902:IBX720907 HRZ720902:HSB720907 HID720902:HIF720907 GYH720902:GYJ720907 GOL720902:GON720907 GEP720902:GER720907 FUT720902:FUV720907 FKX720902:FKZ720907 FBB720902:FBD720907 ERF720902:ERH720907 EHJ720902:EHL720907 DXN720902:DXP720907 DNR720902:DNT720907 DDV720902:DDX720907 CTZ720902:CUB720907 CKD720902:CKF720907 CAH720902:CAJ720907 BQL720902:BQN720907 BGP720902:BGR720907 AWT720902:AWV720907 AMX720902:AMZ720907 ADB720902:ADD720907 TF720902:TH720907 JJ720902:JL720907 N720902:P720907 WVV655366:WVX655371 WLZ655366:WMB655371 WCD655366:WCF655371 VSH655366:VSJ655371 VIL655366:VIN655371 UYP655366:UYR655371 UOT655366:UOV655371 UEX655366:UEZ655371 TVB655366:TVD655371 TLF655366:TLH655371 TBJ655366:TBL655371 SRN655366:SRP655371 SHR655366:SHT655371 RXV655366:RXX655371 RNZ655366:ROB655371 RED655366:REF655371 QUH655366:QUJ655371 QKL655366:QKN655371 QAP655366:QAR655371 PQT655366:PQV655371 PGX655366:PGZ655371 OXB655366:OXD655371 ONF655366:ONH655371 ODJ655366:ODL655371 NTN655366:NTP655371 NJR655366:NJT655371 MZV655366:MZX655371 MPZ655366:MQB655371 MGD655366:MGF655371 LWH655366:LWJ655371 LML655366:LMN655371 LCP655366:LCR655371 KST655366:KSV655371 KIX655366:KIZ655371 JZB655366:JZD655371 JPF655366:JPH655371 JFJ655366:JFL655371 IVN655366:IVP655371 ILR655366:ILT655371 IBV655366:IBX655371 HRZ655366:HSB655371 HID655366:HIF655371 GYH655366:GYJ655371 GOL655366:GON655371 GEP655366:GER655371 FUT655366:FUV655371 FKX655366:FKZ655371 FBB655366:FBD655371 ERF655366:ERH655371 EHJ655366:EHL655371 DXN655366:DXP655371 DNR655366:DNT655371 DDV655366:DDX655371 CTZ655366:CUB655371 CKD655366:CKF655371 CAH655366:CAJ655371 BQL655366:BQN655371 BGP655366:BGR655371 AWT655366:AWV655371 AMX655366:AMZ655371 ADB655366:ADD655371 TF655366:TH655371 JJ655366:JL655371 N655366:P655371 WVV589830:WVX589835 WLZ589830:WMB589835 WCD589830:WCF589835 VSH589830:VSJ589835 VIL589830:VIN589835 UYP589830:UYR589835 UOT589830:UOV589835 UEX589830:UEZ589835 TVB589830:TVD589835 TLF589830:TLH589835 TBJ589830:TBL589835 SRN589830:SRP589835 SHR589830:SHT589835 RXV589830:RXX589835 RNZ589830:ROB589835 RED589830:REF589835 QUH589830:QUJ589835 QKL589830:QKN589835 QAP589830:QAR589835 PQT589830:PQV589835 PGX589830:PGZ589835 OXB589830:OXD589835 ONF589830:ONH589835 ODJ589830:ODL589835 NTN589830:NTP589835 NJR589830:NJT589835 MZV589830:MZX589835 MPZ589830:MQB589835 MGD589830:MGF589835 LWH589830:LWJ589835 LML589830:LMN589835 LCP589830:LCR589835 KST589830:KSV589835 KIX589830:KIZ589835 JZB589830:JZD589835 JPF589830:JPH589835 JFJ589830:JFL589835 IVN589830:IVP589835 ILR589830:ILT589835 IBV589830:IBX589835 HRZ589830:HSB589835 HID589830:HIF589835 GYH589830:GYJ589835 GOL589830:GON589835 GEP589830:GER589835 FUT589830:FUV589835 FKX589830:FKZ589835 FBB589830:FBD589835 ERF589830:ERH589835 EHJ589830:EHL589835 DXN589830:DXP589835 DNR589830:DNT589835 DDV589830:DDX589835 CTZ589830:CUB589835 CKD589830:CKF589835 CAH589830:CAJ589835 BQL589830:BQN589835 BGP589830:BGR589835 AWT589830:AWV589835 AMX589830:AMZ589835 ADB589830:ADD589835 TF589830:TH589835 JJ589830:JL589835 N589830:P589835 WVV524294:WVX524299 WLZ524294:WMB524299 WCD524294:WCF524299 VSH524294:VSJ524299 VIL524294:VIN524299 UYP524294:UYR524299 UOT524294:UOV524299 UEX524294:UEZ524299 TVB524294:TVD524299 TLF524294:TLH524299 TBJ524294:TBL524299 SRN524294:SRP524299 SHR524294:SHT524299 RXV524294:RXX524299 RNZ524294:ROB524299 RED524294:REF524299 QUH524294:QUJ524299 QKL524294:QKN524299 QAP524294:QAR524299 PQT524294:PQV524299 PGX524294:PGZ524299 OXB524294:OXD524299 ONF524294:ONH524299 ODJ524294:ODL524299 NTN524294:NTP524299 NJR524294:NJT524299 MZV524294:MZX524299 MPZ524294:MQB524299 MGD524294:MGF524299 LWH524294:LWJ524299 LML524294:LMN524299 LCP524294:LCR524299 KST524294:KSV524299 KIX524294:KIZ524299 JZB524294:JZD524299 JPF524294:JPH524299 JFJ524294:JFL524299 IVN524294:IVP524299 ILR524294:ILT524299 IBV524294:IBX524299 HRZ524294:HSB524299 HID524294:HIF524299 GYH524294:GYJ524299 GOL524294:GON524299 GEP524294:GER524299 FUT524294:FUV524299 FKX524294:FKZ524299 FBB524294:FBD524299 ERF524294:ERH524299 EHJ524294:EHL524299 DXN524294:DXP524299 DNR524294:DNT524299 DDV524294:DDX524299 CTZ524294:CUB524299 CKD524294:CKF524299 CAH524294:CAJ524299 BQL524294:BQN524299 BGP524294:BGR524299 AWT524294:AWV524299 AMX524294:AMZ524299 ADB524294:ADD524299 TF524294:TH524299 JJ524294:JL524299 N524294:P524299 WVV458758:WVX458763 WLZ458758:WMB458763 WCD458758:WCF458763 VSH458758:VSJ458763 VIL458758:VIN458763 UYP458758:UYR458763 UOT458758:UOV458763 UEX458758:UEZ458763 TVB458758:TVD458763 TLF458758:TLH458763 TBJ458758:TBL458763 SRN458758:SRP458763 SHR458758:SHT458763 RXV458758:RXX458763 RNZ458758:ROB458763 RED458758:REF458763 QUH458758:QUJ458763 QKL458758:QKN458763 QAP458758:QAR458763 PQT458758:PQV458763 PGX458758:PGZ458763 OXB458758:OXD458763 ONF458758:ONH458763 ODJ458758:ODL458763 NTN458758:NTP458763 NJR458758:NJT458763 MZV458758:MZX458763 MPZ458758:MQB458763 MGD458758:MGF458763 LWH458758:LWJ458763 LML458758:LMN458763 LCP458758:LCR458763 KST458758:KSV458763 KIX458758:KIZ458763 JZB458758:JZD458763 JPF458758:JPH458763 JFJ458758:JFL458763 IVN458758:IVP458763 ILR458758:ILT458763 IBV458758:IBX458763 HRZ458758:HSB458763 HID458758:HIF458763 GYH458758:GYJ458763 GOL458758:GON458763 GEP458758:GER458763 FUT458758:FUV458763 FKX458758:FKZ458763 FBB458758:FBD458763 ERF458758:ERH458763 EHJ458758:EHL458763 DXN458758:DXP458763 DNR458758:DNT458763 DDV458758:DDX458763 CTZ458758:CUB458763 CKD458758:CKF458763 CAH458758:CAJ458763 BQL458758:BQN458763 BGP458758:BGR458763 AWT458758:AWV458763 AMX458758:AMZ458763 ADB458758:ADD458763 TF458758:TH458763 JJ458758:JL458763 N458758:P458763 WVV393222:WVX393227 WLZ393222:WMB393227 WCD393222:WCF393227 VSH393222:VSJ393227 VIL393222:VIN393227 UYP393222:UYR393227 UOT393222:UOV393227 UEX393222:UEZ393227 TVB393222:TVD393227 TLF393222:TLH393227 TBJ393222:TBL393227 SRN393222:SRP393227 SHR393222:SHT393227 RXV393222:RXX393227 RNZ393222:ROB393227 RED393222:REF393227 QUH393222:QUJ393227 QKL393222:QKN393227 QAP393222:QAR393227 PQT393222:PQV393227 PGX393222:PGZ393227 OXB393222:OXD393227 ONF393222:ONH393227 ODJ393222:ODL393227 NTN393222:NTP393227 NJR393222:NJT393227 MZV393222:MZX393227 MPZ393222:MQB393227 MGD393222:MGF393227 LWH393222:LWJ393227 LML393222:LMN393227 LCP393222:LCR393227 KST393222:KSV393227 KIX393222:KIZ393227 JZB393222:JZD393227 JPF393222:JPH393227 JFJ393222:JFL393227 IVN393222:IVP393227 ILR393222:ILT393227 IBV393222:IBX393227 HRZ393222:HSB393227 HID393222:HIF393227 GYH393222:GYJ393227 GOL393222:GON393227 GEP393222:GER393227 FUT393222:FUV393227 FKX393222:FKZ393227 FBB393222:FBD393227 ERF393222:ERH393227 EHJ393222:EHL393227 DXN393222:DXP393227 DNR393222:DNT393227 DDV393222:DDX393227 CTZ393222:CUB393227 CKD393222:CKF393227 CAH393222:CAJ393227 BQL393222:BQN393227 BGP393222:BGR393227 AWT393222:AWV393227 AMX393222:AMZ393227 ADB393222:ADD393227 TF393222:TH393227 JJ393222:JL393227 N393222:P393227 WVV327686:WVX327691 WLZ327686:WMB327691 WCD327686:WCF327691 VSH327686:VSJ327691 VIL327686:VIN327691 UYP327686:UYR327691 UOT327686:UOV327691 UEX327686:UEZ327691 TVB327686:TVD327691 TLF327686:TLH327691 TBJ327686:TBL327691 SRN327686:SRP327691 SHR327686:SHT327691 RXV327686:RXX327691 RNZ327686:ROB327691 RED327686:REF327691 QUH327686:QUJ327691 QKL327686:QKN327691 QAP327686:QAR327691 PQT327686:PQV327691 PGX327686:PGZ327691 OXB327686:OXD327691 ONF327686:ONH327691 ODJ327686:ODL327691 NTN327686:NTP327691 NJR327686:NJT327691 MZV327686:MZX327691 MPZ327686:MQB327691 MGD327686:MGF327691 LWH327686:LWJ327691 LML327686:LMN327691 LCP327686:LCR327691 KST327686:KSV327691 KIX327686:KIZ327691 JZB327686:JZD327691 JPF327686:JPH327691 JFJ327686:JFL327691 IVN327686:IVP327691 ILR327686:ILT327691 IBV327686:IBX327691 HRZ327686:HSB327691 HID327686:HIF327691 GYH327686:GYJ327691 GOL327686:GON327691 GEP327686:GER327691 FUT327686:FUV327691 FKX327686:FKZ327691 FBB327686:FBD327691 ERF327686:ERH327691 EHJ327686:EHL327691 DXN327686:DXP327691 DNR327686:DNT327691 DDV327686:DDX327691 CTZ327686:CUB327691 CKD327686:CKF327691 CAH327686:CAJ327691 BQL327686:BQN327691 BGP327686:BGR327691 AWT327686:AWV327691 AMX327686:AMZ327691 ADB327686:ADD327691 TF327686:TH327691 JJ327686:JL327691 N327686:P327691 WVV262150:WVX262155 WLZ262150:WMB262155 WCD262150:WCF262155 VSH262150:VSJ262155 VIL262150:VIN262155 UYP262150:UYR262155 UOT262150:UOV262155 UEX262150:UEZ262155 TVB262150:TVD262155 TLF262150:TLH262155 TBJ262150:TBL262155 SRN262150:SRP262155 SHR262150:SHT262155 RXV262150:RXX262155 RNZ262150:ROB262155 RED262150:REF262155 QUH262150:QUJ262155 QKL262150:QKN262155 QAP262150:QAR262155 PQT262150:PQV262155 PGX262150:PGZ262155 OXB262150:OXD262155 ONF262150:ONH262155 ODJ262150:ODL262155 NTN262150:NTP262155 NJR262150:NJT262155 MZV262150:MZX262155 MPZ262150:MQB262155 MGD262150:MGF262155 LWH262150:LWJ262155 LML262150:LMN262155 LCP262150:LCR262155 KST262150:KSV262155 KIX262150:KIZ262155 JZB262150:JZD262155 JPF262150:JPH262155 JFJ262150:JFL262155 IVN262150:IVP262155 ILR262150:ILT262155 IBV262150:IBX262155 HRZ262150:HSB262155 HID262150:HIF262155 GYH262150:GYJ262155 GOL262150:GON262155 GEP262150:GER262155 FUT262150:FUV262155 FKX262150:FKZ262155 FBB262150:FBD262155 ERF262150:ERH262155 EHJ262150:EHL262155 DXN262150:DXP262155 DNR262150:DNT262155 DDV262150:DDX262155 CTZ262150:CUB262155 CKD262150:CKF262155 CAH262150:CAJ262155 BQL262150:BQN262155 BGP262150:BGR262155 AWT262150:AWV262155 AMX262150:AMZ262155 ADB262150:ADD262155 TF262150:TH262155 JJ262150:JL262155 N262150:P262155 WVV196614:WVX196619 WLZ196614:WMB196619 WCD196614:WCF196619 VSH196614:VSJ196619 VIL196614:VIN196619 UYP196614:UYR196619 UOT196614:UOV196619 UEX196614:UEZ196619 TVB196614:TVD196619 TLF196614:TLH196619 TBJ196614:TBL196619 SRN196614:SRP196619 SHR196614:SHT196619 RXV196614:RXX196619 RNZ196614:ROB196619 RED196614:REF196619 QUH196614:QUJ196619 QKL196614:QKN196619 QAP196614:QAR196619 PQT196614:PQV196619 PGX196614:PGZ196619 OXB196614:OXD196619 ONF196614:ONH196619 ODJ196614:ODL196619 NTN196614:NTP196619 NJR196614:NJT196619 MZV196614:MZX196619 MPZ196614:MQB196619 MGD196614:MGF196619 LWH196614:LWJ196619 LML196614:LMN196619 LCP196614:LCR196619 KST196614:KSV196619 KIX196614:KIZ196619 JZB196614:JZD196619 JPF196614:JPH196619 JFJ196614:JFL196619 IVN196614:IVP196619 ILR196614:ILT196619 IBV196614:IBX196619 HRZ196614:HSB196619 HID196614:HIF196619 GYH196614:GYJ196619 GOL196614:GON196619 GEP196614:GER196619 FUT196614:FUV196619 FKX196614:FKZ196619 FBB196614:FBD196619 ERF196614:ERH196619 EHJ196614:EHL196619 DXN196614:DXP196619 DNR196614:DNT196619 DDV196614:DDX196619 CTZ196614:CUB196619 CKD196614:CKF196619 CAH196614:CAJ196619 BQL196614:BQN196619 BGP196614:BGR196619 AWT196614:AWV196619 AMX196614:AMZ196619 ADB196614:ADD196619 TF196614:TH196619 JJ196614:JL196619 N196614:P196619 WVV131078:WVX131083 WLZ131078:WMB131083 WCD131078:WCF131083 VSH131078:VSJ131083 VIL131078:VIN131083 UYP131078:UYR131083 UOT131078:UOV131083 UEX131078:UEZ131083 TVB131078:TVD131083 TLF131078:TLH131083 TBJ131078:TBL131083 SRN131078:SRP131083 SHR131078:SHT131083 RXV131078:RXX131083 RNZ131078:ROB131083 RED131078:REF131083 QUH131078:QUJ131083 QKL131078:QKN131083 QAP131078:QAR131083 PQT131078:PQV131083 PGX131078:PGZ131083 OXB131078:OXD131083 ONF131078:ONH131083 ODJ131078:ODL131083 NTN131078:NTP131083 NJR131078:NJT131083 MZV131078:MZX131083 MPZ131078:MQB131083 MGD131078:MGF131083 LWH131078:LWJ131083 LML131078:LMN131083 LCP131078:LCR131083 KST131078:KSV131083 KIX131078:KIZ131083 JZB131078:JZD131083 JPF131078:JPH131083 JFJ131078:JFL131083 IVN131078:IVP131083 ILR131078:ILT131083 IBV131078:IBX131083 HRZ131078:HSB131083 HID131078:HIF131083 GYH131078:GYJ131083 GOL131078:GON131083 GEP131078:GER131083 FUT131078:FUV131083 FKX131078:FKZ131083 FBB131078:FBD131083 ERF131078:ERH131083 EHJ131078:EHL131083 DXN131078:DXP131083 DNR131078:DNT131083 DDV131078:DDX131083 CTZ131078:CUB131083 CKD131078:CKF131083 CAH131078:CAJ131083 BQL131078:BQN131083 BGP131078:BGR131083 AWT131078:AWV131083 AMX131078:AMZ131083 ADB131078:ADD131083 TF131078:TH131083 JJ131078:JL131083 N131078:P131083 WVV65542:WVX65547 WLZ65542:WMB65547 WCD65542:WCF65547 VSH65542:VSJ65547 VIL65542:VIN65547 UYP65542:UYR65547 UOT65542:UOV65547 UEX65542:UEZ65547 TVB65542:TVD65547 TLF65542:TLH65547 TBJ65542:TBL65547 SRN65542:SRP65547 SHR65542:SHT65547 RXV65542:RXX65547 RNZ65542:ROB65547 RED65542:REF65547 QUH65542:QUJ65547 QKL65542:QKN65547 QAP65542:QAR65547 PQT65542:PQV65547 PGX65542:PGZ65547 OXB65542:OXD65547 ONF65542:ONH65547 ODJ65542:ODL65547 NTN65542:NTP65547 NJR65542:NJT65547 MZV65542:MZX65547 MPZ65542:MQB65547 MGD65542:MGF65547 LWH65542:LWJ65547 LML65542:LMN65547 LCP65542:LCR65547 KST65542:KSV65547 KIX65542:KIZ65547 JZB65542:JZD65547 JPF65542:JPH65547 JFJ65542:JFL65547 IVN65542:IVP65547 ILR65542:ILT65547 IBV65542:IBX65547 HRZ65542:HSB65547 HID65542:HIF65547 GYH65542:GYJ65547 GOL65542:GON65547 GEP65542:GER65547 FUT65542:FUV65547 FKX65542:FKZ65547 FBB65542:FBD65547 ERF65542:ERH65547 EHJ65542:EHL65547 DXN65542:DXP65547 DNR65542:DNT65547 DDV65542:DDX65547 CTZ65542:CUB65547 CKD65542:CKF65547 CAH65542:CAJ65547 BQL65542:BQN65547 BGP65542:BGR65547 AWT65542:AWV65547 AMX65542:AMZ65547 ADB65542:ADD65547 TF65542:TH65547 JJ65542:JL65547 N65542:P65547 WVV5:WVX10 WLZ5:WMB10 WCD5:WCF10 VSH5:VSJ10 VIL5:VIN10 UYP5:UYR10 UOT5:UOV10 UEX5:UEZ10 TVB5:TVD10 TLF5:TLH10 TBJ5:TBL10 SRN5:SRP10 SHR5:SHT10 RXV5:RXX10 RNZ5:ROB10 RED5:REF10 QUH5:QUJ10 QKL5:QKN10 QAP5:QAR10 PQT5:PQV10 PGX5:PGZ10 OXB5:OXD10 ONF5:ONH10 ODJ5:ODL10 NTN5:NTP10 NJR5:NJT10 MZV5:MZX10 MPZ5:MQB10 MGD5:MGF10 LWH5:LWJ10 LML5:LMN10 LCP5:LCR10 KST5:KSV10 KIX5:KIZ10 JZB5:JZD10 JPF5:JPH10 JFJ5:JFL10 IVN5:IVP10 ILR5:ILT10 IBV5:IBX10 HRZ5:HSB10 HID5:HIF10 GYH5:GYJ10 GOL5:GON10 GEP5:GER10 FUT5:FUV10 FKX5:FKZ10 FBB5:FBD10 ERF5:ERH10 EHJ5:EHL10 DXN5:DXP10 DNR5:DNT10 DDV5:DDX10 CTZ5:CUB10 CKD5:CKF10 CAH5:CAJ10 BQL5:BQN10 BGP5:BGR10 AWT5:AWV10 AMX5:AMZ10 ADB5:ADD10 TF5:TH10" xr:uid="{FAD74DB1-E365-4887-B2F4-DD9F745F83A3}">
      <formula1>$Z$15:$Z$16</formula1>
    </dataValidation>
    <dataValidation type="list" allowBlank="1" showInputMessage="1" showErrorMessage="1" sqref="H16:J21" xr:uid="{B55BF5B6-D6AA-41D6-BB62-E31C2FA2CBE3}">
      <formula1>"da,ne"</formula1>
    </dataValidation>
  </dataValidations>
  <pageMargins left="0.70866141732283472" right="0.70866141732283472" top="0.74803149606299213" bottom="0.74803149606299213" header="0.31496062992125984" footer="0.31496062992125984"/>
  <pageSetup paperSize="9" scale="88" fitToHeight="2" orientation="landscape" r:id="rId1"/>
  <headerFooter>
    <oddHeader>&amp;C&amp;"Calibri"&amp;10&amp;K666666UniCredit - Internal Use Only&amp;1#</oddHeader>
    <oddFooter>&amp;L&amp;8Zagrebačka banka d.d. je nositelj autorskih prava na definiranom sadržaju i formatu ove tablice. Nije dopušteno kopiranje, javno objavljivanje, distribuiranje i prerada tablice, osim uz prethodnu suglasnost Zagrebačke banke d.d.</oddFooter>
  </headerFooter>
  <ignoredErrors>
    <ignoredError sqref="E10" unlockedFormula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BDDC55-FD7F-4786-871D-71E0237DE37A}">
  <dimension ref="A1:N29"/>
  <sheetViews>
    <sheetView zoomScaleNormal="100" workbookViewId="0">
      <selection activeCell="D26" sqref="D26"/>
    </sheetView>
  </sheetViews>
  <sheetFormatPr defaultRowHeight="13.2"/>
  <cols>
    <col min="1" max="1" width="16.109375" style="55" customWidth="1"/>
    <col min="2" max="13" width="13.5546875" style="55" customWidth="1"/>
    <col min="14" max="255" width="9.109375" style="55"/>
    <col min="256" max="256" width="4.33203125" style="55" customWidth="1"/>
    <col min="257" max="257" width="16.109375" style="55" customWidth="1"/>
    <col min="258" max="269" width="13.5546875" style="55" customWidth="1"/>
    <col min="270" max="511" width="9.109375" style="55"/>
    <col min="512" max="512" width="4.33203125" style="55" customWidth="1"/>
    <col min="513" max="513" width="16.109375" style="55" customWidth="1"/>
    <col min="514" max="525" width="13.5546875" style="55" customWidth="1"/>
    <col min="526" max="767" width="9.109375" style="55"/>
    <col min="768" max="768" width="4.33203125" style="55" customWidth="1"/>
    <col min="769" max="769" width="16.109375" style="55" customWidth="1"/>
    <col min="770" max="781" width="13.5546875" style="55" customWidth="1"/>
    <col min="782" max="1023" width="9.109375" style="55"/>
    <col min="1024" max="1024" width="4.33203125" style="55" customWidth="1"/>
    <col min="1025" max="1025" width="16.109375" style="55" customWidth="1"/>
    <col min="1026" max="1037" width="13.5546875" style="55" customWidth="1"/>
    <col min="1038" max="1279" width="9.109375" style="55"/>
    <col min="1280" max="1280" width="4.33203125" style="55" customWidth="1"/>
    <col min="1281" max="1281" width="16.109375" style="55" customWidth="1"/>
    <col min="1282" max="1293" width="13.5546875" style="55" customWidth="1"/>
    <col min="1294" max="1535" width="9.109375" style="55"/>
    <col min="1536" max="1536" width="4.33203125" style="55" customWidth="1"/>
    <col min="1537" max="1537" width="16.109375" style="55" customWidth="1"/>
    <col min="1538" max="1549" width="13.5546875" style="55" customWidth="1"/>
    <col min="1550" max="1791" width="9.109375" style="55"/>
    <col min="1792" max="1792" width="4.33203125" style="55" customWidth="1"/>
    <col min="1793" max="1793" width="16.109375" style="55" customWidth="1"/>
    <col min="1794" max="1805" width="13.5546875" style="55" customWidth="1"/>
    <col min="1806" max="2047" width="9.109375" style="55"/>
    <col min="2048" max="2048" width="4.33203125" style="55" customWidth="1"/>
    <col min="2049" max="2049" width="16.109375" style="55" customWidth="1"/>
    <col min="2050" max="2061" width="13.5546875" style="55" customWidth="1"/>
    <col min="2062" max="2303" width="9.109375" style="55"/>
    <col min="2304" max="2304" width="4.33203125" style="55" customWidth="1"/>
    <col min="2305" max="2305" width="16.109375" style="55" customWidth="1"/>
    <col min="2306" max="2317" width="13.5546875" style="55" customWidth="1"/>
    <col min="2318" max="2559" width="9.109375" style="55"/>
    <col min="2560" max="2560" width="4.33203125" style="55" customWidth="1"/>
    <col min="2561" max="2561" width="16.109375" style="55" customWidth="1"/>
    <col min="2562" max="2573" width="13.5546875" style="55" customWidth="1"/>
    <col min="2574" max="2815" width="9.109375" style="55"/>
    <col min="2816" max="2816" width="4.33203125" style="55" customWidth="1"/>
    <col min="2817" max="2817" width="16.109375" style="55" customWidth="1"/>
    <col min="2818" max="2829" width="13.5546875" style="55" customWidth="1"/>
    <col min="2830" max="3071" width="9.109375" style="55"/>
    <col min="3072" max="3072" width="4.33203125" style="55" customWidth="1"/>
    <col min="3073" max="3073" width="16.109375" style="55" customWidth="1"/>
    <col min="3074" max="3085" width="13.5546875" style="55" customWidth="1"/>
    <col min="3086" max="3327" width="9.109375" style="55"/>
    <col min="3328" max="3328" width="4.33203125" style="55" customWidth="1"/>
    <col min="3329" max="3329" width="16.109375" style="55" customWidth="1"/>
    <col min="3330" max="3341" width="13.5546875" style="55" customWidth="1"/>
    <col min="3342" max="3583" width="9.109375" style="55"/>
    <col min="3584" max="3584" width="4.33203125" style="55" customWidth="1"/>
    <col min="3585" max="3585" width="16.109375" style="55" customWidth="1"/>
    <col min="3586" max="3597" width="13.5546875" style="55" customWidth="1"/>
    <col min="3598" max="3839" width="9.109375" style="55"/>
    <col min="3840" max="3840" width="4.33203125" style="55" customWidth="1"/>
    <col min="3841" max="3841" width="16.109375" style="55" customWidth="1"/>
    <col min="3842" max="3853" width="13.5546875" style="55" customWidth="1"/>
    <col min="3854" max="4095" width="9.109375" style="55"/>
    <col min="4096" max="4096" width="4.33203125" style="55" customWidth="1"/>
    <col min="4097" max="4097" width="16.109375" style="55" customWidth="1"/>
    <col min="4098" max="4109" width="13.5546875" style="55" customWidth="1"/>
    <col min="4110" max="4351" width="9.109375" style="55"/>
    <col min="4352" max="4352" width="4.33203125" style="55" customWidth="1"/>
    <col min="4353" max="4353" width="16.109375" style="55" customWidth="1"/>
    <col min="4354" max="4365" width="13.5546875" style="55" customWidth="1"/>
    <col min="4366" max="4607" width="9.109375" style="55"/>
    <col min="4608" max="4608" width="4.33203125" style="55" customWidth="1"/>
    <col min="4609" max="4609" width="16.109375" style="55" customWidth="1"/>
    <col min="4610" max="4621" width="13.5546875" style="55" customWidth="1"/>
    <col min="4622" max="4863" width="9.109375" style="55"/>
    <col min="4864" max="4864" width="4.33203125" style="55" customWidth="1"/>
    <col min="4865" max="4865" width="16.109375" style="55" customWidth="1"/>
    <col min="4866" max="4877" width="13.5546875" style="55" customWidth="1"/>
    <col min="4878" max="5119" width="9.109375" style="55"/>
    <col min="5120" max="5120" width="4.33203125" style="55" customWidth="1"/>
    <col min="5121" max="5121" width="16.109375" style="55" customWidth="1"/>
    <col min="5122" max="5133" width="13.5546875" style="55" customWidth="1"/>
    <col min="5134" max="5375" width="9.109375" style="55"/>
    <col min="5376" max="5376" width="4.33203125" style="55" customWidth="1"/>
    <col min="5377" max="5377" width="16.109375" style="55" customWidth="1"/>
    <col min="5378" max="5389" width="13.5546875" style="55" customWidth="1"/>
    <col min="5390" max="5631" width="9.109375" style="55"/>
    <col min="5632" max="5632" width="4.33203125" style="55" customWidth="1"/>
    <col min="5633" max="5633" width="16.109375" style="55" customWidth="1"/>
    <col min="5634" max="5645" width="13.5546875" style="55" customWidth="1"/>
    <col min="5646" max="5887" width="9.109375" style="55"/>
    <col min="5888" max="5888" width="4.33203125" style="55" customWidth="1"/>
    <col min="5889" max="5889" width="16.109375" style="55" customWidth="1"/>
    <col min="5890" max="5901" width="13.5546875" style="55" customWidth="1"/>
    <col min="5902" max="6143" width="9.109375" style="55"/>
    <col min="6144" max="6144" width="4.33203125" style="55" customWidth="1"/>
    <col min="6145" max="6145" width="16.109375" style="55" customWidth="1"/>
    <col min="6146" max="6157" width="13.5546875" style="55" customWidth="1"/>
    <col min="6158" max="6399" width="9.109375" style="55"/>
    <col min="6400" max="6400" width="4.33203125" style="55" customWidth="1"/>
    <col min="6401" max="6401" width="16.109375" style="55" customWidth="1"/>
    <col min="6402" max="6413" width="13.5546875" style="55" customWidth="1"/>
    <col min="6414" max="6655" width="9.109375" style="55"/>
    <col min="6656" max="6656" width="4.33203125" style="55" customWidth="1"/>
    <col min="6657" max="6657" width="16.109375" style="55" customWidth="1"/>
    <col min="6658" max="6669" width="13.5546875" style="55" customWidth="1"/>
    <col min="6670" max="6911" width="9.109375" style="55"/>
    <col min="6912" max="6912" width="4.33203125" style="55" customWidth="1"/>
    <col min="6913" max="6913" width="16.109375" style="55" customWidth="1"/>
    <col min="6914" max="6925" width="13.5546875" style="55" customWidth="1"/>
    <col min="6926" max="7167" width="9.109375" style="55"/>
    <col min="7168" max="7168" width="4.33203125" style="55" customWidth="1"/>
    <col min="7169" max="7169" width="16.109375" style="55" customWidth="1"/>
    <col min="7170" max="7181" width="13.5546875" style="55" customWidth="1"/>
    <col min="7182" max="7423" width="9.109375" style="55"/>
    <col min="7424" max="7424" width="4.33203125" style="55" customWidth="1"/>
    <col min="7425" max="7425" width="16.109375" style="55" customWidth="1"/>
    <col min="7426" max="7437" width="13.5546875" style="55" customWidth="1"/>
    <col min="7438" max="7679" width="9.109375" style="55"/>
    <col min="7680" max="7680" width="4.33203125" style="55" customWidth="1"/>
    <col min="7681" max="7681" width="16.109375" style="55" customWidth="1"/>
    <col min="7682" max="7693" width="13.5546875" style="55" customWidth="1"/>
    <col min="7694" max="7935" width="9.109375" style="55"/>
    <col min="7936" max="7936" width="4.33203125" style="55" customWidth="1"/>
    <col min="7937" max="7937" width="16.109375" style="55" customWidth="1"/>
    <col min="7938" max="7949" width="13.5546875" style="55" customWidth="1"/>
    <col min="7950" max="8191" width="9.109375" style="55"/>
    <col min="8192" max="8192" width="4.33203125" style="55" customWidth="1"/>
    <col min="8193" max="8193" width="16.109375" style="55" customWidth="1"/>
    <col min="8194" max="8205" width="13.5546875" style="55" customWidth="1"/>
    <col min="8206" max="8447" width="9.109375" style="55"/>
    <col min="8448" max="8448" width="4.33203125" style="55" customWidth="1"/>
    <col min="8449" max="8449" width="16.109375" style="55" customWidth="1"/>
    <col min="8450" max="8461" width="13.5546875" style="55" customWidth="1"/>
    <col min="8462" max="8703" width="9.109375" style="55"/>
    <col min="8704" max="8704" width="4.33203125" style="55" customWidth="1"/>
    <col min="8705" max="8705" width="16.109375" style="55" customWidth="1"/>
    <col min="8706" max="8717" width="13.5546875" style="55" customWidth="1"/>
    <col min="8718" max="8959" width="9.109375" style="55"/>
    <col min="8960" max="8960" width="4.33203125" style="55" customWidth="1"/>
    <col min="8961" max="8961" width="16.109375" style="55" customWidth="1"/>
    <col min="8962" max="8973" width="13.5546875" style="55" customWidth="1"/>
    <col min="8974" max="9215" width="9.109375" style="55"/>
    <col min="9216" max="9216" width="4.33203125" style="55" customWidth="1"/>
    <col min="9217" max="9217" width="16.109375" style="55" customWidth="1"/>
    <col min="9218" max="9229" width="13.5546875" style="55" customWidth="1"/>
    <col min="9230" max="9471" width="9.109375" style="55"/>
    <col min="9472" max="9472" width="4.33203125" style="55" customWidth="1"/>
    <col min="9473" max="9473" width="16.109375" style="55" customWidth="1"/>
    <col min="9474" max="9485" width="13.5546875" style="55" customWidth="1"/>
    <col min="9486" max="9727" width="9.109375" style="55"/>
    <col min="9728" max="9728" width="4.33203125" style="55" customWidth="1"/>
    <col min="9729" max="9729" width="16.109375" style="55" customWidth="1"/>
    <col min="9730" max="9741" width="13.5546875" style="55" customWidth="1"/>
    <col min="9742" max="9983" width="9.109375" style="55"/>
    <col min="9984" max="9984" width="4.33203125" style="55" customWidth="1"/>
    <col min="9985" max="9985" width="16.109375" style="55" customWidth="1"/>
    <col min="9986" max="9997" width="13.5546875" style="55" customWidth="1"/>
    <col min="9998" max="10239" width="9.109375" style="55"/>
    <col min="10240" max="10240" width="4.33203125" style="55" customWidth="1"/>
    <col min="10241" max="10241" width="16.109375" style="55" customWidth="1"/>
    <col min="10242" max="10253" width="13.5546875" style="55" customWidth="1"/>
    <col min="10254" max="10495" width="9.109375" style="55"/>
    <col min="10496" max="10496" width="4.33203125" style="55" customWidth="1"/>
    <col min="10497" max="10497" width="16.109375" style="55" customWidth="1"/>
    <col min="10498" max="10509" width="13.5546875" style="55" customWidth="1"/>
    <col min="10510" max="10751" width="9.109375" style="55"/>
    <col min="10752" max="10752" width="4.33203125" style="55" customWidth="1"/>
    <col min="10753" max="10753" width="16.109375" style="55" customWidth="1"/>
    <col min="10754" max="10765" width="13.5546875" style="55" customWidth="1"/>
    <col min="10766" max="11007" width="9.109375" style="55"/>
    <col min="11008" max="11008" width="4.33203125" style="55" customWidth="1"/>
    <col min="11009" max="11009" width="16.109375" style="55" customWidth="1"/>
    <col min="11010" max="11021" width="13.5546875" style="55" customWidth="1"/>
    <col min="11022" max="11263" width="9.109375" style="55"/>
    <col min="11264" max="11264" width="4.33203125" style="55" customWidth="1"/>
    <col min="11265" max="11265" width="16.109375" style="55" customWidth="1"/>
    <col min="11266" max="11277" width="13.5546875" style="55" customWidth="1"/>
    <col min="11278" max="11519" width="9.109375" style="55"/>
    <col min="11520" max="11520" width="4.33203125" style="55" customWidth="1"/>
    <col min="11521" max="11521" width="16.109375" style="55" customWidth="1"/>
    <col min="11522" max="11533" width="13.5546875" style="55" customWidth="1"/>
    <col min="11534" max="11775" width="9.109375" style="55"/>
    <col min="11776" max="11776" width="4.33203125" style="55" customWidth="1"/>
    <col min="11777" max="11777" width="16.109375" style="55" customWidth="1"/>
    <col min="11778" max="11789" width="13.5546875" style="55" customWidth="1"/>
    <col min="11790" max="12031" width="9.109375" style="55"/>
    <col min="12032" max="12032" width="4.33203125" style="55" customWidth="1"/>
    <col min="12033" max="12033" width="16.109375" style="55" customWidth="1"/>
    <col min="12034" max="12045" width="13.5546875" style="55" customWidth="1"/>
    <col min="12046" max="12287" width="9.109375" style="55"/>
    <col min="12288" max="12288" width="4.33203125" style="55" customWidth="1"/>
    <col min="12289" max="12289" width="16.109375" style="55" customWidth="1"/>
    <col min="12290" max="12301" width="13.5546875" style="55" customWidth="1"/>
    <col min="12302" max="12543" width="9.109375" style="55"/>
    <col min="12544" max="12544" width="4.33203125" style="55" customWidth="1"/>
    <col min="12545" max="12545" width="16.109375" style="55" customWidth="1"/>
    <col min="12546" max="12557" width="13.5546875" style="55" customWidth="1"/>
    <col min="12558" max="12799" width="9.109375" style="55"/>
    <col min="12800" max="12800" width="4.33203125" style="55" customWidth="1"/>
    <col min="12801" max="12801" width="16.109375" style="55" customWidth="1"/>
    <col min="12802" max="12813" width="13.5546875" style="55" customWidth="1"/>
    <col min="12814" max="13055" width="9.109375" style="55"/>
    <col min="13056" max="13056" width="4.33203125" style="55" customWidth="1"/>
    <col min="13057" max="13057" width="16.109375" style="55" customWidth="1"/>
    <col min="13058" max="13069" width="13.5546875" style="55" customWidth="1"/>
    <col min="13070" max="13311" width="9.109375" style="55"/>
    <col min="13312" max="13312" width="4.33203125" style="55" customWidth="1"/>
    <col min="13313" max="13313" width="16.109375" style="55" customWidth="1"/>
    <col min="13314" max="13325" width="13.5546875" style="55" customWidth="1"/>
    <col min="13326" max="13567" width="9.109375" style="55"/>
    <col min="13568" max="13568" width="4.33203125" style="55" customWidth="1"/>
    <col min="13569" max="13569" width="16.109375" style="55" customWidth="1"/>
    <col min="13570" max="13581" width="13.5546875" style="55" customWidth="1"/>
    <col min="13582" max="13823" width="9.109375" style="55"/>
    <col min="13824" max="13824" width="4.33203125" style="55" customWidth="1"/>
    <col min="13825" max="13825" width="16.109375" style="55" customWidth="1"/>
    <col min="13826" max="13837" width="13.5546875" style="55" customWidth="1"/>
    <col min="13838" max="14079" width="9.109375" style="55"/>
    <col min="14080" max="14080" width="4.33203125" style="55" customWidth="1"/>
    <col min="14081" max="14081" width="16.109375" style="55" customWidth="1"/>
    <col min="14082" max="14093" width="13.5546875" style="55" customWidth="1"/>
    <col min="14094" max="14335" width="9.109375" style="55"/>
    <col min="14336" max="14336" width="4.33203125" style="55" customWidth="1"/>
    <col min="14337" max="14337" width="16.109375" style="55" customWidth="1"/>
    <col min="14338" max="14349" width="13.5546875" style="55" customWidth="1"/>
    <col min="14350" max="14591" width="9.109375" style="55"/>
    <col min="14592" max="14592" width="4.33203125" style="55" customWidth="1"/>
    <col min="14593" max="14593" width="16.109375" style="55" customWidth="1"/>
    <col min="14594" max="14605" width="13.5546875" style="55" customWidth="1"/>
    <col min="14606" max="14847" width="9.109375" style="55"/>
    <col min="14848" max="14848" width="4.33203125" style="55" customWidth="1"/>
    <col min="14849" max="14849" width="16.109375" style="55" customWidth="1"/>
    <col min="14850" max="14861" width="13.5546875" style="55" customWidth="1"/>
    <col min="14862" max="15103" width="9.109375" style="55"/>
    <col min="15104" max="15104" width="4.33203125" style="55" customWidth="1"/>
    <col min="15105" max="15105" width="16.109375" style="55" customWidth="1"/>
    <col min="15106" max="15117" width="13.5546875" style="55" customWidth="1"/>
    <col min="15118" max="15359" width="9.109375" style="55"/>
    <col min="15360" max="15360" width="4.33203125" style="55" customWidth="1"/>
    <col min="15361" max="15361" width="16.109375" style="55" customWidth="1"/>
    <col min="15362" max="15373" width="13.5546875" style="55" customWidth="1"/>
    <col min="15374" max="15615" width="9.109375" style="55"/>
    <col min="15616" max="15616" width="4.33203125" style="55" customWidth="1"/>
    <col min="15617" max="15617" width="16.109375" style="55" customWidth="1"/>
    <col min="15618" max="15629" width="13.5546875" style="55" customWidth="1"/>
    <col min="15630" max="15871" width="9.109375" style="55"/>
    <col min="15872" max="15872" width="4.33203125" style="55" customWidth="1"/>
    <col min="15873" max="15873" width="16.109375" style="55" customWidth="1"/>
    <col min="15874" max="15885" width="13.5546875" style="55" customWidth="1"/>
    <col min="15886" max="16127" width="9.109375" style="55"/>
    <col min="16128" max="16128" width="4.33203125" style="55" customWidth="1"/>
    <col min="16129" max="16129" width="16.109375" style="55" customWidth="1"/>
    <col min="16130" max="16141" width="13.5546875" style="55" customWidth="1"/>
    <col min="16142" max="16384" width="9.109375" style="55"/>
  </cols>
  <sheetData>
    <row r="1" spans="1:12">
      <c r="D1" s="56"/>
      <c r="E1" s="57"/>
      <c r="F1" s="57"/>
      <c r="G1" s="57"/>
      <c r="H1" s="57"/>
      <c r="I1" s="57"/>
    </row>
    <row r="2" spans="1:12" ht="15.75" customHeight="1">
      <c r="A2" s="340" t="s">
        <v>93</v>
      </c>
      <c r="B2" s="341"/>
      <c r="C2" s="341"/>
      <c r="D2" s="341"/>
      <c r="E2" s="341"/>
      <c r="F2" s="341"/>
      <c r="G2" s="341"/>
      <c r="H2" s="341"/>
      <c r="I2" s="341"/>
      <c r="J2" s="341"/>
      <c r="K2" s="341"/>
      <c r="L2" s="342"/>
    </row>
    <row r="3" spans="1:12" ht="41.4">
      <c r="A3" s="68" t="s">
        <v>94</v>
      </c>
      <c r="B3" s="68" t="s">
        <v>95</v>
      </c>
      <c r="C3" s="68" t="s">
        <v>96</v>
      </c>
      <c r="D3" s="68" t="s">
        <v>15</v>
      </c>
      <c r="E3" s="68" t="s">
        <v>97</v>
      </c>
      <c r="F3" s="68" t="e">
        <f>CONCATENATE("Stanje na dan ",TEXT(Uputa!E19,"dd.mm.yyy"))</f>
        <v>#NUM!</v>
      </c>
      <c r="G3" s="68" t="str">
        <f>CONCATENATE("Stanje na dan ",TEXT(Uputa!E14,"dd.mm.yyy"))</f>
        <v>Stanje na dan 00.01.1900</v>
      </c>
      <c r="H3" s="68" t="s">
        <v>98</v>
      </c>
      <c r="I3" s="68" t="s">
        <v>99</v>
      </c>
      <c r="J3" s="68" t="s">
        <v>23</v>
      </c>
      <c r="K3" s="345" t="s">
        <v>100</v>
      </c>
      <c r="L3" s="345"/>
    </row>
    <row r="4" spans="1:12" ht="13.8">
      <c r="A4" s="151"/>
      <c r="B4" s="152"/>
      <c r="C4" s="153"/>
      <c r="D4" s="151"/>
      <c r="E4" s="151"/>
      <c r="F4" s="153"/>
      <c r="G4" s="153"/>
      <c r="H4" s="151"/>
      <c r="I4" s="151"/>
      <c r="J4" s="154"/>
      <c r="K4" s="344"/>
      <c r="L4" s="344"/>
    </row>
    <row r="5" spans="1:12" ht="13.8">
      <c r="A5" s="151"/>
      <c r="B5" s="152"/>
      <c r="C5" s="153"/>
      <c r="D5" s="151"/>
      <c r="E5" s="155"/>
      <c r="F5" s="153"/>
      <c r="G5" s="153"/>
      <c r="H5" s="151"/>
      <c r="I5" s="151"/>
      <c r="J5" s="154"/>
      <c r="K5" s="344"/>
      <c r="L5" s="344"/>
    </row>
    <row r="6" spans="1:12" ht="13.8">
      <c r="A6" s="151"/>
      <c r="B6" s="152"/>
      <c r="C6" s="153"/>
      <c r="D6" s="151"/>
      <c r="E6" s="155"/>
      <c r="F6" s="153"/>
      <c r="G6" s="153"/>
      <c r="H6" s="151"/>
      <c r="I6" s="151"/>
      <c r="J6" s="154"/>
      <c r="K6" s="344"/>
      <c r="L6" s="344"/>
    </row>
    <row r="7" spans="1:12" ht="13.8">
      <c r="A7" s="151"/>
      <c r="B7" s="152"/>
      <c r="C7" s="153"/>
      <c r="D7" s="151"/>
      <c r="E7" s="155"/>
      <c r="F7" s="153"/>
      <c r="G7" s="153"/>
      <c r="H7" s="151"/>
      <c r="I7" s="151"/>
      <c r="J7" s="154"/>
      <c r="K7" s="344"/>
      <c r="L7" s="344"/>
    </row>
    <row r="8" spans="1:12" ht="13.8">
      <c r="A8" s="151"/>
      <c r="B8" s="152"/>
      <c r="C8" s="153"/>
      <c r="D8" s="151"/>
      <c r="E8" s="155"/>
      <c r="F8" s="153"/>
      <c r="G8" s="152"/>
      <c r="H8" s="151"/>
      <c r="I8" s="151"/>
      <c r="J8" s="154"/>
      <c r="K8" s="344"/>
      <c r="L8" s="344"/>
    </row>
    <row r="9" spans="1:12" ht="13.8">
      <c r="A9" s="156" t="s">
        <v>86</v>
      </c>
      <c r="B9" s="157">
        <f>SUM(B4:B8)</f>
        <v>0</v>
      </c>
      <c r="C9" s="157">
        <f>SUM(C4:C8)</f>
        <v>0</v>
      </c>
      <c r="D9" s="158"/>
      <c r="E9" s="158"/>
      <c r="F9" s="157">
        <f>SUM(F4:F8)</f>
        <v>0</v>
      </c>
      <c r="G9" s="157">
        <f>SUM(G4:G8)</f>
        <v>0</v>
      </c>
      <c r="H9" s="158"/>
      <c r="I9" s="158"/>
      <c r="J9" s="159"/>
      <c r="K9" s="343"/>
      <c r="L9" s="343"/>
    </row>
    <row r="10" spans="1:12">
      <c r="A10" s="203" t="s">
        <v>109</v>
      </c>
    </row>
    <row r="28" spans="1:14">
      <c r="A28" s="58"/>
      <c r="B28" s="58"/>
      <c r="C28" s="58"/>
      <c r="D28" s="58"/>
      <c r="E28" s="58"/>
      <c r="F28" s="58"/>
      <c r="G28" s="58"/>
      <c r="H28" s="58"/>
      <c r="I28" s="58"/>
      <c r="J28" s="58"/>
      <c r="K28" s="58"/>
      <c r="L28" s="58"/>
      <c r="M28" s="58"/>
      <c r="N28" s="58"/>
    </row>
    <row r="29" spans="1:14">
      <c r="A29" s="58"/>
      <c r="B29" s="58"/>
      <c r="C29" s="58"/>
      <c r="D29" s="58"/>
      <c r="E29" s="58"/>
      <c r="F29" s="58"/>
      <c r="G29" s="58"/>
      <c r="H29" s="58"/>
      <c r="I29" s="58"/>
      <c r="J29" s="58"/>
      <c r="K29" s="58"/>
      <c r="L29" s="58"/>
      <c r="M29" s="58"/>
      <c r="N29" s="58"/>
    </row>
  </sheetData>
  <sheetProtection formatCells="0" formatColumns="0" formatRows="0" insertColumns="0" insertRows="0" insertHyperlinks="0" deleteColumns="0" deleteRows="0" selectLockedCells="1" sort="0" pivotTables="0"/>
  <protectedRanges>
    <protectedRange password="E9F3" sqref="K9:IU9 A10:IU65534 A1:IU2 A4:IU8 A3:IU3" name="Range1"/>
    <protectedRange password="E9F3" sqref="A9:J9" name="Range1_1"/>
  </protectedRanges>
  <mergeCells count="8">
    <mergeCell ref="A2:L2"/>
    <mergeCell ref="K9:L9"/>
    <mergeCell ref="K4:L4"/>
    <mergeCell ref="K5:L5"/>
    <mergeCell ref="K6:L6"/>
    <mergeCell ref="K7:L7"/>
    <mergeCell ref="K8:L8"/>
    <mergeCell ref="K3:L3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  <headerFooter>
    <oddHeader>&amp;C&amp;"Calibri"&amp;10&amp;K666666UniCredit - Internal Use Only&amp;1#</oddHeader>
    <oddFooter>&amp;L&amp;"Arial,Regular"&amp;8Zagrebačka banka d.d. je nositelj autorskih prava na definiranom sadržaju i formatu ove tablice. Nije dopušteno kopiranje, javno objavljivanje, distribuiranje i prerada tablice, osim uz prethodnu suglasnost Zagrebačke banke d.d.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46F85E-C585-4984-B3D5-F7845C07245A}">
  <dimension ref="A2:L16"/>
  <sheetViews>
    <sheetView showGridLines="0" workbookViewId="0">
      <selection activeCell="D11" sqref="D11"/>
    </sheetView>
  </sheetViews>
  <sheetFormatPr defaultColWidth="9.109375" defaultRowHeight="13.2"/>
  <cols>
    <col min="1" max="1" width="15" style="54" customWidth="1"/>
    <col min="2" max="2" width="13.109375" style="54" customWidth="1"/>
    <col min="3" max="3" width="16.5546875" style="54" customWidth="1"/>
    <col min="4" max="4" width="15.33203125" style="54" customWidth="1"/>
    <col min="5" max="6" width="12.6640625" style="54" customWidth="1"/>
    <col min="7" max="7" width="14.33203125" style="54" customWidth="1"/>
    <col min="8" max="8" width="16.109375" style="54" customWidth="1"/>
    <col min="9" max="9" width="12.6640625" style="54" customWidth="1"/>
    <col min="10" max="10" width="15.44140625" style="54" customWidth="1"/>
    <col min="11" max="11" width="16" style="54" customWidth="1"/>
    <col min="12" max="12" width="52.33203125" style="54" customWidth="1"/>
    <col min="13" max="16384" width="9.109375" style="54"/>
  </cols>
  <sheetData>
    <row r="2" spans="1:12" ht="13.8">
      <c r="A2" s="347" t="s">
        <v>102</v>
      </c>
      <c r="B2" s="347"/>
      <c r="C2" s="347"/>
      <c r="D2" s="347"/>
      <c r="E2" s="347"/>
      <c r="F2" s="347"/>
      <c r="G2" s="347"/>
      <c r="H2" s="347"/>
      <c r="I2" s="347"/>
      <c r="J2" s="347"/>
      <c r="K2" s="347"/>
      <c r="L2" s="347"/>
    </row>
    <row r="3" spans="1:12" ht="73.5" customHeight="1">
      <c r="A3" s="63" t="s">
        <v>85</v>
      </c>
      <c r="B3" s="63" t="s">
        <v>84</v>
      </c>
      <c r="C3" s="63" t="s">
        <v>83</v>
      </c>
      <c r="D3" s="63" t="s">
        <v>82</v>
      </c>
      <c r="E3" s="63" t="s">
        <v>81</v>
      </c>
      <c r="F3" s="63" t="s">
        <v>80</v>
      </c>
      <c r="G3" s="63" t="str">
        <f>CONCATENATE("Izvršeno do ",TEXT(Uputa!E14,"dd.mm.yyy")," (u 000 EUR)")</f>
        <v>Izvršeno do 00.01.1900 (u 000 EUR)</v>
      </c>
      <c r="H3" s="63" t="s">
        <v>104</v>
      </c>
      <c r="I3" s="63" t="s">
        <v>101</v>
      </c>
      <c r="J3" s="63" t="str">
        <f>CONCATENATE("Naplaćeno do ",TEXT(Uputa!E14,"dd.mm.yyy")," (u 000 EUR)")</f>
        <v>Naplaćeno do 00.01.1900 (u 000 EUR)</v>
      </c>
      <c r="K3" s="63" t="s">
        <v>105</v>
      </c>
      <c r="L3" s="63" t="s">
        <v>79</v>
      </c>
    </row>
    <row r="4" spans="1:12" ht="13.8">
      <c r="A4" s="64"/>
      <c r="B4" s="64"/>
      <c r="C4" s="65"/>
      <c r="D4" s="82"/>
      <c r="E4" s="65"/>
      <c r="F4" s="65"/>
      <c r="G4" s="66"/>
      <c r="H4" s="232">
        <f t="shared" ref="H4:H14" si="0">D4-G4</f>
        <v>0</v>
      </c>
      <c r="I4" s="233" t="str">
        <f>IFERROR(+G4/D4,"")</f>
        <v/>
      </c>
      <c r="J4" s="66"/>
      <c r="K4" s="232">
        <f>+D4-J4</f>
        <v>0</v>
      </c>
      <c r="L4" s="85"/>
    </row>
    <row r="5" spans="1:12" ht="13.8">
      <c r="A5" s="64"/>
      <c r="B5" s="64"/>
      <c r="C5" s="65"/>
      <c r="D5" s="82"/>
      <c r="E5" s="65"/>
      <c r="F5" s="65"/>
      <c r="G5" s="66"/>
      <c r="H5" s="232">
        <f t="shared" si="0"/>
        <v>0</v>
      </c>
      <c r="I5" s="233" t="str">
        <f t="shared" ref="I5:I15" si="1">IFERROR(+G5/D5,"")</f>
        <v/>
      </c>
      <c r="J5" s="66"/>
      <c r="K5" s="232">
        <f t="shared" ref="K5:K15" si="2">+D5-J5</f>
        <v>0</v>
      </c>
      <c r="L5" s="85"/>
    </row>
    <row r="6" spans="1:12" ht="13.8">
      <c r="A6" s="64"/>
      <c r="B6" s="64"/>
      <c r="C6" s="65"/>
      <c r="D6" s="82"/>
      <c r="E6" s="65"/>
      <c r="F6" s="65"/>
      <c r="G6" s="66"/>
      <c r="H6" s="232">
        <f t="shared" si="0"/>
        <v>0</v>
      </c>
      <c r="I6" s="233" t="str">
        <f t="shared" si="1"/>
        <v/>
      </c>
      <c r="J6" s="66"/>
      <c r="K6" s="232">
        <f t="shared" si="2"/>
        <v>0</v>
      </c>
      <c r="L6" s="85"/>
    </row>
    <row r="7" spans="1:12" ht="13.8">
      <c r="A7" s="64"/>
      <c r="B7" s="64"/>
      <c r="C7" s="65"/>
      <c r="D7" s="82"/>
      <c r="E7" s="65"/>
      <c r="F7" s="65"/>
      <c r="G7" s="66"/>
      <c r="H7" s="232">
        <f t="shared" si="0"/>
        <v>0</v>
      </c>
      <c r="I7" s="233" t="str">
        <f t="shared" si="1"/>
        <v/>
      </c>
      <c r="J7" s="66"/>
      <c r="K7" s="232">
        <f t="shared" si="2"/>
        <v>0</v>
      </c>
      <c r="L7" s="85"/>
    </row>
    <row r="8" spans="1:12" ht="13.8">
      <c r="A8" s="64"/>
      <c r="B8" s="64"/>
      <c r="C8" s="65"/>
      <c r="D8" s="82"/>
      <c r="E8" s="65"/>
      <c r="F8" s="65"/>
      <c r="G8" s="66"/>
      <c r="H8" s="232">
        <f t="shared" si="0"/>
        <v>0</v>
      </c>
      <c r="I8" s="233" t="str">
        <f t="shared" si="1"/>
        <v/>
      </c>
      <c r="J8" s="66"/>
      <c r="K8" s="232">
        <f t="shared" si="2"/>
        <v>0</v>
      </c>
      <c r="L8" s="85"/>
    </row>
    <row r="9" spans="1:12" ht="13.8">
      <c r="A9" s="64"/>
      <c r="B9" s="64"/>
      <c r="C9" s="65"/>
      <c r="D9" s="82"/>
      <c r="E9" s="65"/>
      <c r="F9" s="65"/>
      <c r="G9" s="66"/>
      <c r="H9" s="232">
        <f t="shared" si="0"/>
        <v>0</v>
      </c>
      <c r="I9" s="233" t="str">
        <f t="shared" si="1"/>
        <v/>
      </c>
      <c r="J9" s="66"/>
      <c r="K9" s="232">
        <f t="shared" si="2"/>
        <v>0</v>
      </c>
      <c r="L9" s="85"/>
    </row>
    <row r="10" spans="1:12" ht="13.8">
      <c r="A10" s="64"/>
      <c r="B10" s="64"/>
      <c r="C10" s="65"/>
      <c r="D10" s="82"/>
      <c r="E10" s="65"/>
      <c r="F10" s="65"/>
      <c r="G10" s="66"/>
      <c r="H10" s="232">
        <f t="shared" si="0"/>
        <v>0</v>
      </c>
      <c r="I10" s="233" t="str">
        <f t="shared" si="1"/>
        <v/>
      </c>
      <c r="J10" s="66"/>
      <c r="K10" s="232">
        <f t="shared" si="2"/>
        <v>0</v>
      </c>
      <c r="L10" s="85"/>
    </row>
    <row r="11" spans="1:12" ht="13.8">
      <c r="A11" s="64"/>
      <c r="B11" s="64"/>
      <c r="C11" s="65"/>
      <c r="D11" s="82"/>
      <c r="E11" s="65"/>
      <c r="F11" s="65"/>
      <c r="G11" s="66"/>
      <c r="H11" s="232">
        <f t="shared" si="0"/>
        <v>0</v>
      </c>
      <c r="I11" s="233" t="str">
        <f t="shared" si="1"/>
        <v/>
      </c>
      <c r="J11" s="66"/>
      <c r="K11" s="232">
        <f>+D11-J11</f>
        <v>0</v>
      </c>
      <c r="L11" s="85"/>
    </row>
    <row r="12" spans="1:12" ht="13.8">
      <c r="A12" s="64"/>
      <c r="B12" s="64"/>
      <c r="C12" s="65"/>
      <c r="D12" s="82"/>
      <c r="E12" s="65"/>
      <c r="F12" s="65"/>
      <c r="G12" s="66"/>
      <c r="H12" s="232">
        <f t="shared" si="0"/>
        <v>0</v>
      </c>
      <c r="I12" s="233" t="str">
        <f t="shared" si="1"/>
        <v/>
      </c>
      <c r="J12" s="66"/>
      <c r="K12" s="232">
        <f>+D12-J12</f>
        <v>0</v>
      </c>
      <c r="L12" s="85"/>
    </row>
    <row r="13" spans="1:12" ht="13.8">
      <c r="A13" s="64"/>
      <c r="B13" s="64"/>
      <c r="C13" s="65"/>
      <c r="D13" s="82"/>
      <c r="E13" s="65"/>
      <c r="F13" s="65"/>
      <c r="G13" s="66"/>
      <c r="H13" s="232">
        <f t="shared" si="0"/>
        <v>0</v>
      </c>
      <c r="I13" s="233" t="str">
        <f t="shared" si="1"/>
        <v/>
      </c>
      <c r="J13" s="66"/>
      <c r="K13" s="232">
        <f t="shared" si="2"/>
        <v>0</v>
      </c>
      <c r="L13" s="85"/>
    </row>
    <row r="14" spans="1:12" ht="13.8">
      <c r="A14" s="64"/>
      <c r="B14" s="64"/>
      <c r="C14" s="65"/>
      <c r="D14" s="82"/>
      <c r="E14" s="65"/>
      <c r="F14" s="65"/>
      <c r="G14" s="66"/>
      <c r="H14" s="232">
        <f t="shared" si="0"/>
        <v>0</v>
      </c>
      <c r="I14" s="233" t="str">
        <f t="shared" si="1"/>
        <v/>
      </c>
      <c r="J14" s="66"/>
      <c r="K14" s="232">
        <f>+D14-J14</f>
        <v>0</v>
      </c>
      <c r="L14" s="85"/>
    </row>
    <row r="15" spans="1:12" ht="13.8">
      <c r="A15" s="64"/>
      <c r="B15" s="64"/>
      <c r="C15" s="65"/>
      <c r="D15" s="82"/>
      <c r="E15" s="65"/>
      <c r="F15" s="65"/>
      <c r="G15" s="66"/>
      <c r="H15" s="232">
        <f>D15-G15</f>
        <v>0</v>
      </c>
      <c r="I15" s="233" t="str">
        <f t="shared" si="1"/>
        <v/>
      </c>
      <c r="J15" s="66"/>
      <c r="K15" s="232">
        <f t="shared" si="2"/>
        <v>0</v>
      </c>
      <c r="L15" s="86"/>
    </row>
    <row r="16" spans="1:12" ht="13.8">
      <c r="A16" s="346" t="s">
        <v>86</v>
      </c>
      <c r="B16" s="346"/>
      <c r="C16" s="346"/>
      <c r="D16" s="87">
        <f>SUM(D4:D15)</f>
        <v>0</v>
      </c>
      <c r="E16" s="88"/>
      <c r="F16" s="88"/>
      <c r="G16" s="89">
        <f>SUM(G4:G15)</f>
        <v>0</v>
      </c>
      <c r="H16" s="89">
        <f>SUM(H4:H15)</f>
        <v>0</v>
      </c>
      <c r="I16" s="90" t="str">
        <f>IFERROR(+G16/D16,"")</f>
        <v/>
      </c>
      <c r="J16" s="89">
        <f>SUM(J4:J15)</f>
        <v>0</v>
      </c>
      <c r="K16" s="89">
        <f>SUM(K4:K15)</f>
        <v>0</v>
      </c>
      <c r="L16" s="88"/>
    </row>
  </sheetData>
  <protectedRanges>
    <protectedRange password="E9F3" sqref="A2:L2" name="Range1_7_1"/>
  </protectedRanges>
  <mergeCells count="2">
    <mergeCell ref="A16:C16"/>
    <mergeCell ref="A2:L2"/>
  </mergeCells>
  <pageMargins left="0.7" right="0.7" top="0.75" bottom="0.75" header="0.3" footer="0.3"/>
  <pageSetup paperSize="9" orientation="portrait" verticalDpi="599" r:id="rId1"/>
  <headerFooter>
    <oddHeader>&amp;C&amp;"Calibri"&amp;10&amp;K666666UniCredit - Internal Use Only&amp;1#</oddHeader>
  </headerFooter>
  <ignoredErrors>
    <ignoredError sqref="I16" formula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dee09ae89bba4af7aaba7a69ad83ac5b xmlns="7e010e44-8af2-4cba-b62f-d662fac05ae1">
      <Terms xmlns="http://schemas.microsoft.com/office/infopath/2007/PartnerControls">
        <TermInfo xmlns="http://schemas.microsoft.com/office/infopath/2007/PartnerControls">
          <TermName xmlns="http://schemas.microsoft.com/office/infopath/2007/PartnerControls">Tablica</TermName>
          <TermId xmlns="http://schemas.microsoft.com/office/infopath/2007/PartnerControls">f236cdc0-dea9-43ba-9edd-2fa7f54fb979</TermId>
        </TermInfo>
      </Terms>
    </dee09ae89bba4af7aaba7a69ad83ac5b>
    <link xmlns="7e010e44-8af2-4cba-b62f-d662fac05ae1">
      <Url>https://docs.int.zaba.hr/KP/Documents1/Prilog%2025%20-%20Pregled%20zaduzenja_kupci_dobavljaci_zalihe_plan_interim_predlozak%20za%20klijenta%20-%20HRV.xlsx</Url>
      <Description>Prilog 25 - Pregled zaduzenja_kupci_dobavljaci_zalihe_plan_interim_predlozak za klijenta - HRV</Description>
    </link>
    <Domena xmlns="7e010e44-8af2-4cba-b62f-d662fac05ae1">11</Domena>
    <PublishingStartDate xmlns="http://schemas.microsoft.com/sharepoint/v3" xsi:nil="true"/>
    <Tema xmlns="7e010e44-8af2-4cba-b62f-d662fac05ae1">108</Tema>
    <_dlc_DocId xmlns="d7ecc1ef-b5db-48eb-b597-3814e113ae83">CK7JH5MQUWQH-956339501-38819</_dlc_DocId>
    <j0f1bceb1e454665b4e3e1de5273ed6a xmlns="7e010e44-8af2-4cba-b62f-d662fac05ae1">
      <Terms xmlns="http://schemas.microsoft.com/office/infopath/2007/PartnerControls">
        <TermInfo xmlns="http://schemas.microsoft.com/office/infopath/2007/PartnerControls">
          <TermName xmlns="http://schemas.microsoft.com/office/infopath/2007/PartnerControls">Financiranje</TermName>
          <TermId xmlns="http://schemas.microsoft.com/office/infopath/2007/PartnerControls">bc7886b8-ca25-49c4-91f8-2c49aa3bf239</TermId>
        </TermInfo>
      </Terms>
    </j0f1bceb1e454665b4e3e1de5273ed6a>
    <TaxKeywordTaxHTField xmlns="d7ecc1ef-b5db-48eb-b597-3814e113ae83">
      <Terms xmlns="http://schemas.microsoft.com/office/infopath/2007/PartnerControls"/>
    </TaxKeywordTaxHTField>
    <Kopiranje xmlns="7e010e44-8af2-4cba-b62f-d662fac05ae1">false</Kopiranje>
    <KontaktOsoba xmlns="7e010e44-8af2-4cba-b62f-d662fac05ae1">
      <UserInfo>
        <DisplayName>i:0#.w|zaba_hr\h709637</DisplayName>
        <AccountId>2719</AccountId>
        <AccountType/>
      </UserInfo>
    </KontaktOsoba>
    <DatumPocetkaPrimjene xmlns="7e010e44-8af2-4cba-b62f-d662fac05ae1">2024-04-08T22:00:00+00:00</DatumPocetkaPrimjene>
    <Arhiva xmlns="7e010e44-8af2-4cba-b62f-d662fac05ae1" xsi:nil="true"/>
    <UCBroj xmlns="7e010e44-8af2-4cba-b62f-d662fac05ae1" xsi:nil="true"/>
    <ProcessTree xmlns="7e010e44-8af2-4cba-b62f-d662fac05ae1"/>
    <Related xmlns="7e010e44-8af2-4cba-b62f-d662fac05ae1">2</Related>
    <PublishingExpirationDate xmlns="http://schemas.microsoft.com/sharepoint/v3" xsi:nil="true"/>
    <RelevantnoZaMrezu xmlns="7e010e44-8af2-4cba-b62f-d662fac05ae1">2</RelevantnoZaMrezu>
    <m445b1d3bd4f47f1865be326ec224fee xmlns="7e010e44-8af2-4cba-b62f-d662fac05ae1">
      <Terms xmlns="http://schemas.microsoft.com/office/infopath/2007/PartnerControls">
        <TermInfo xmlns="http://schemas.microsoft.com/office/infopath/2007/PartnerControls">
          <TermName xmlns="http://schemas.microsoft.com/office/infopath/2007/PartnerControls">Ostali krediti</TermName>
          <TermId xmlns="http://schemas.microsoft.com/office/infopath/2007/PartnerControls">7e37fcd5-09af-4587-b12e-ab18fdfebfa1</TermId>
        </TermInfo>
      </Terms>
    </m445b1d3bd4f47f1865be326ec224fee>
    <_dlc_DocIdUrl xmlns="d7ecc1ef-b5db-48eb-b597-3814e113ae83">
      <Url>https://docs.int.zaba.hr/KP/_layouts/15/DocIdRedir.aspx?ID=CK7JH5MQUWQH-956339501-38819</Url>
      <Description>CK7JH5MQUWQH-956339501-38819</Description>
    </_dlc_DocIdUrl>
    <Napomena xmlns="7e010e44-8af2-4cba-b62f-d662fac05ae1" xsi:nil="true"/>
    <DatumPrestankaVazenja xmlns="7e010e44-8af2-4cba-b62f-d662fac05ae1" xsi:nil="true"/>
    <jaae5c1ed04e404fb81839a4278a3c7c xmlns="7e010e44-8af2-4cba-b62f-d662fac05ae1">
      <Terms xmlns="http://schemas.microsoft.com/office/infopath/2007/PartnerControls">
        <TermInfo xmlns="http://schemas.microsoft.com/office/infopath/2007/PartnerControls">
          <TermName xmlns="http://schemas.microsoft.com/office/infopath/2007/PartnerControls">Poslovni subjekti</TermName>
          <TermId xmlns="http://schemas.microsoft.com/office/infopath/2007/PartnerControls">1223b9f8-1f02-4b12-8526-26c4cc16e515</TermId>
        </TermInfo>
        <TermInfo xmlns="http://schemas.microsoft.com/office/infopath/2007/PartnerControls">
          <TermName xmlns="http://schemas.microsoft.com/office/infopath/2007/PartnerControls">Srednja i velika poduzeća</TermName>
          <TermId xmlns="http://schemas.microsoft.com/office/infopath/2007/PartnerControls">3440e1f7-8c6e-4c44-909b-7aeda5e40aff</TermId>
        </TermInfo>
        <TermInfo xmlns="http://schemas.microsoft.com/office/infopath/2007/PartnerControls">
          <TermName xmlns="http://schemas.microsoft.com/office/infopath/2007/PartnerControls">Međunarodni klijenti</TermName>
          <TermId xmlns="http://schemas.microsoft.com/office/infopath/2007/PartnerControls">4bef22aa-6035-419f-962e-82091d1b528e</TermId>
        </TermInfo>
      </Terms>
    </jaae5c1ed04e404fb81839a4278a3c7c>
    <TaxCatchAll xmlns="d7ecc1ef-b5db-48eb-b597-3814e113ae83">
      <Value>118</Value>
      <Value>58</Value>
      <Value>74</Value>
      <Value>209</Value>
      <Value>446</Value>
      <Value>51</Value>
    </TaxCatchAll>
    <Oznaka xmlns="7e010e44-8af2-4cba-b62f-d662fac05ae1" xsi:nil="true"/>
    <OrganizacijskaJedinica xmlns="7e010e44-8af2-4cba-b62f-d662fac05ae1">8463</OrganizacijskaJedinica>
    <BABroj xmlns="7e010e44-8af2-4cba-b62f-d662fac05ae1" xsi:nil="true"/>
    <UCBrojNaziv xmlns="7e010e44-8af2-4cba-b62f-d662fac05ae1" xsi:nil="true"/>
    <GlobalRules xmlns="7e010e44-8af2-4cba-b62f-d662fac05ae1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Version=15.0.0.0,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Version=15.0.0.0,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Version=15.0.0.0,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Version=15.0.0.0, Culture=neutral, PublicKeyToken=71e9bce111e9429c</Assembly>
    <Class>Microsoft.Office.DocumentManagement.Internal.DocIdHandler</Class>
    <Data/>
    <Filter/>
  </Receiver>
</spe:Receivers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Prilog" ma:contentTypeID="0x010100675577122F3EF040A5E7BC9F32C8D64E" ma:contentTypeVersion="128" ma:contentTypeDescription="Create a new document." ma:contentTypeScope="" ma:versionID="432bed8c46f7aecaeebe6a5890eeace3">
  <xsd:schema xmlns:xsd="http://www.w3.org/2001/XMLSchema" xmlns:xs="http://www.w3.org/2001/XMLSchema" xmlns:p="http://schemas.microsoft.com/office/2006/metadata/properties" xmlns:ns1="http://schemas.microsoft.com/sharepoint/v3" xmlns:ns2="7e010e44-8af2-4cba-b62f-d662fac05ae1" xmlns:ns3="d7ecc1ef-b5db-48eb-b597-3814e113ae83" targetNamespace="http://schemas.microsoft.com/office/2006/metadata/properties" ma:root="true" ma:fieldsID="259fb3bc7fb7d6df0042af6ec1af9c07" ns1:_="" ns2:_="" ns3:_="">
    <xsd:import namespace="http://schemas.microsoft.com/sharepoint/v3"/>
    <xsd:import namespace="7e010e44-8af2-4cba-b62f-d662fac05ae1"/>
    <xsd:import namespace="d7ecc1ef-b5db-48eb-b597-3814e113ae83"/>
    <xsd:element name="properties">
      <xsd:complexType>
        <xsd:sequence>
          <xsd:element name="documentManagement">
            <xsd:complexType>
              <xsd:all>
                <xsd:element ref="ns2:Napomena" minOccurs="0"/>
                <xsd:element ref="ns2:DatumPocetkaPrimjene" minOccurs="0"/>
                <xsd:element ref="ns2:DatumPrestankaVazenja" minOccurs="0"/>
                <xsd:element ref="ns2:OrganizacijskaJedinica" minOccurs="0"/>
                <xsd:element ref="ns2:OrganizacijskaJedinica_x0020__x003a__x0020_Name" minOccurs="0"/>
                <xsd:element ref="ns2:Vlasnik_x0020_OJ_x0020__x003a__x0020_OrgUnitCode" minOccurs="0"/>
                <xsd:element ref="ns2:Vlasnik_x0020_OJ_x0020__x003a__x0020_ParentOrgUnitCode" minOccurs="0"/>
                <xsd:element ref="ns2:Arhiva" minOccurs="0"/>
                <xsd:element ref="ns2:Tema" minOccurs="0"/>
                <xsd:element ref="ns2:Oznaka" minOccurs="0"/>
                <xsd:element ref="ns2:RelevantnoZaMrezu" minOccurs="0"/>
                <xsd:element ref="ns2:Kopiranje" minOccurs="0"/>
                <xsd:element ref="ns2:KontaktOsoba" minOccurs="0"/>
                <xsd:element ref="ns2:Domena" minOccurs="0"/>
                <xsd:element ref="ns2:UCBroj" minOccurs="0"/>
                <xsd:element ref="ns2:BABroj" minOccurs="0"/>
                <xsd:element ref="ns2:link" minOccurs="0"/>
                <xsd:element ref="ns3:_dlc_DocId" minOccurs="0"/>
                <xsd:element ref="ns2:j0f1bceb1e454665b4e3e1de5273ed6a" minOccurs="0"/>
                <xsd:element ref="ns3:TaxCatchAll" minOccurs="0"/>
                <xsd:element ref="ns3:TaxKeywordTaxHTField" minOccurs="0"/>
                <xsd:element ref="ns3:_dlc_DocIdPersistId" minOccurs="0"/>
                <xsd:element ref="ns2:jaae5c1ed04e404fb81839a4278a3c7c" minOccurs="0"/>
                <xsd:element ref="ns1:PublishingStartDate" minOccurs="0"/>
                <xsd:element ref="ns1:PublishingExpirationDate" minOccurs="0"/>
                <xsd:element ref="ns2:dee09ae89bba4af7aaba7a69ad83ac5b" minOccurs="0"/>
                <xsd:element ref="ns2:m445b1d3bd4f47f1865be326ec224fee" minOccurs="0"/>
                <xsd:element ref="ns3:_dlc_DocIdUrl" minOccurs="0"/>
                <xsd:element ref="ns2:Vlasnik_x0020_OJ_x0020__x003a__x0020_ID" minOccurs="0"/>
                <xsd:element ref="ns2:Related" minOccurs="0"/>
                <xsd:element ref="ns2:Vlasnik_x0020_OJ_x0020__x003a__x0020_DivisionOrgUnitName" minOccurs="0"/>
                <xsd:element ref="ns2:Vlasnik_x0020_OJ_x0020__x003a__x0020_DivisionOrgUnitCode" minOccurs="0"/>
                <xsd:element ref="ns2:Vlasnik_x0020_OJ_x0020__x003a__x0020_B_x002d_1OrgUnitName" minOccurs="0"/>
                <xsd:element ref="ns2:Vlasnik_x0020_OJ_x0020__x003a__x0020_B_x002d_1OrgUnitCode" minOccurs="0"/>
                <xsd:element ref="ns2:ProcessTree" minOccurs="0"/>
                <xsd:element ref="ns2:UCBrojNaziv" minOccurs="0"/>
                <xsd:element ref="ns2:GlobalRul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PublishingStartDate" ma:index="35" nillable="true" ma:displayName="Scheduling Start Date" ma:description="Scheduling Start Date is a site column created by the Publishing feature. It is used to specify the date and time on which this page will first appear to site visitors." ma:hidden="true" ma:internalName="PublishingStartDate" ma:readOnly="false">
      <xsd:simpleType>
        <xsd:restriction base="dms:Unknown"/>
      </xsd:simpleType>
    </xsd:element>
    <xsd:element name="PublishingExpirationDate" ma:index="36" nillable="true" ma:displayName="Scheduling End Date" ma:description="Scheduling End Date is a site column created by the Publishing feature. It is used to specify the date and time on which this page will no longer appear to site visitors." ma:hidden="true" ma:internalName="PublishingExpirationDate" ma:readOnly="fals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e010e44-8af2-4cba-b62f-d662fac05ae1" elementFormDefault="qualified">
    <xsd:import namespace="http://schemas.microsoft.com/office/2006/documentManagement/types"/>
    <xsd:import namespace="http://schemas.microsoft.com/office/infopath/2007/PartnerControls"/>
    <xsd:element name="Napomena" ma:index="3" nillable="true" ma:displayName="Napomena" ma:internalName="Napomena">
      <xsd:simpleType>
        <xsd:restriction base="dms:Note"/>
      </xsd:simpleType>
    </xsd:element>
    <xsd:element name="DatumPocetkaPrimjene" ma:index="4" nillable="true" ma:displayName="Datum Primjene" ma:format="DateOnly" ma:indexed="true" ma:internalName="DatumPocetkaPrimjene">
      <xsd:simpleType>
        <xsd:restriction base="dms:DateTime"/>
      </xsd:simpleType>
    </xsd:element>
    <xsd:element name="DatumPrestankaVazenja" ma:index="5" nillable="true" ma:displayName="Datum Prestanka Važenja" ma:format="DateOnly" ma:indexed="true" ma:internalName="DatumPrestankaVazenja">
      <xsd:simpleType>
        <xsd:restriction base="dms:DateTime"/>
      </xsd:simpleType>
    </xsd:element>
    <xsd:element name="OrganizacijskaJedinica" ma:index="6" nillable="true" ma:displayName="Vlasnik OJ" ma:indexed="true" ma:list="{f1c42c2c-db46-47f0-ab5b-b8cca79b8bc2}" ma:internalName="OrganizacijskaJedinica" ma:readOnly="false" ma:showField="Name" ma:web="d7ecc1ef-b5db-48eb-b597-3814e113ae83">
      <xsd:simpleType>
        <xsd:restriction base="dms:Lookup"/>
      </xsd:simpleType>
    </xsd:element>
    <xsd:element name="OrganizacijskaJedinica_x0020__x003a__x0020_Name" ma:index="7" nillable="true" ma:displayName="Vlasnik OJ Naziv" ma:list="{f1c42c2c-db46-47f0-ab5b-b8cca79b8bc2}" ma:internalName="OrganizacijskaJedinica_x0020__x003a__x0020_Name" ma:readOnly="true" ma:showField="Name" ma:web="d7ecc1ef-b5db-48eb-b597-3814e113ae83">
      <xsd:simpleType>
        <xsd:restriction base="dms:Lookup"/>
      </xsd:simpleType>
    </xsd:element>
    <xsd:element name="Vlasnik_x0020_OJ_x0020__x003a__x0020_OrgUnitCode" ma:index="11" nillable="true" ma:displayName="Vlasnik OJ Broj" ma:list="{f1c42c2c-db46-47f0-ab5b-b8cca79b8bc2}" ma:internalName="Vlasnik_x0020_OJ_x0020__x003a__x0020_OrgUnitCode" ma:readOnly="true" ma:showField="Title" ma:web="d7ecc1ef-b5db-48eb-b597-3814e113ae83">
      <xsd:simpleType>
        <xsd:restriction base="dms:Lookup"/>
      </xsd:simpleType>
    </xsd:element>
    <xsd:element name="Vlasnik_x0020_OJ_x0020__x003a__x0020_ParentOrgUnitCode" ma:index="12" nillable="true" ma:displayName="Vlasnik OJ Parent" ma:list="{f1c42c2c-db46-47f0-ab5b-b8cca79b8bc2}" ma:internalName="Vlasnik_x0020_OJ_x0020__x003a__x0020_ParentOrgUnitCode" ma:readOnly="true" ma:showField="ParentOrgUnitCode" ma:web="d7ecc1ef-b5db-48eb-b597-3814e113ae83">
      <xsd:simpleType>
        <xsd:restriction base="dms:Lookup"/>
      </xsd:simpleType>
    </xsd:element>
    <xsd:element name="Arhiva" ma:index="14" nillable="true" ma:displayName="Arhiva" ma:indexed="true" ma:internalName="Arhiva">
      <xsd:simpleType>
        <xsd:restriction base="dms:Text">
          <xsd:maxLength value="255"/>
        </xsd:restriction>
      </xsd:simpleType>
    </xsd:element>
    <xsd:element name="Tema" ma:index="15" nillable="true" ma:displayName="Tema" ma:indexed="true" ma:list="{9fb19cda-55b3-40cb-b4ce-42ea055f3fe6}" ma:internalName="Tema" ma:showField="Title">
      <xsd:simpleType>
        <xsd:restriction base="dms:Lookup"/>
      </xsd:simpleType>
    </xsd:element>
    <xsd:element name="Oznaka" ma:index="16" nillable="true" ma:displayName="Oznaka za sortiranje" ma:internalName="Oznaka">
      <xsd:simpleType>
        <xsd:restriction base="dms:Text">
          <xsd:maxLength value="255"/>
        </xsd:restriction>
      </xsd:simpleType>
    </xsd:element>
    <xsd:element name="RelevantnoZaMrezu" ma:index="17" nillable="true" ma:displayName="Relevantno za mrežu" ma:indexed="true" ma:list="{83ef48e7-cb19-4c27-9649-f6e30c7b416e}" ma:internalName="RelevantnoZaMrezu" ma:showField="Title">
      <xsd:simpleType>
        <xsd:restriction base="dms:Lookup"/>
      </xsd:simpleType>
    </xsd:element>
    <xsd:element name="Kopiranje" ma:index="18" nillable="true" ma:displayName="Kopiranje" ma:default="0" ma:description="Kreiranje kopije arhiviranog dokumenta" ma:internalName="Kopiranje">
      <xsd:simpleType>
        <xsd:restriction base="dms:Boolean"/>
      </xsd:simpleType>
    </xsd:element>
    <xsd:element name="KontaktOsoba" ma:index="19" nillable="true" ma:displayName="Kontakt osoba" ma:list="UserInfo" ma:SharePointGroup="0" ma:internalName="KontaktOsoba" ma:showField="ImnNam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Domena" ma:index="20" nillable="true" ma:displayName="EURO Relevantnost" ma:list="{be089412-00a9-4db2-8586-93c312c9bde8}" ma:internalName="Domena" ma:showField="Title">
      <xsd:simpleType>
        <xsd:restriction base="dms:Lookup"/>
      </xsd:simpleType>
    </xsd:element>
    <xsd:element name="UCBroj" ma:index="21" nillable="true" ma:displayName="UC broj i naziv" ma:description="Važno za Vrste dokumenata: Smjernica, NBO, Implementacijski plan, Odluka o prihvaćanju GP ili Prijevod GP(HR), kao i za IA proizašle iz prihvaćanja GP, potrebno je ovdje upisati UC broj GP na koje se odnosi u formatu: UC-xxx-xxx" ma:indexed="true" ma:internalName="UCBroj" ma:readOnly="false">
      <xsd:simpleType>
        <xsd:restriction base="dms:Text">
          <xsd:maxLength value="255"/>
        </xsd:restriction>
      </xsd:simpleType>
    </xsd:element>
    <xsd:element name="BABroj" ma:index="22" nillable="true" ma:displayName="BA Broj" ma:internalName="BABroj" ma:readOnly="false">
      <xsd:simpleType>
        <xsd:restriction base="dms:Text">
          <xsd:maxLength value="255"/>
        </xsd:restriction>
      </xsd:simpleType>
    </xsd:element>
    <xsd:element name="link" ma:index="26" nillable="true" ma:displayName="Naziv Dokumenta" ma:format="Hyperlink" ma:hidden="true" ma:internalName="link" ma:readOnly="fals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j0f1bceb1e454665b4e3e1de5273ed6a" ma:index="29" nillable="true" ma:taxonomy="true" ma:internalName="j0f1bceb1e454665b4e3e1de5273ed6a" ma:taxonomyFieldName="Podrucje" ma:displayName="Područje" ma:indexed="true" ma:readOnly="false" ma:default="" ma:fieldId="{30f1bceb-1e45-4665-b4e3-e1de5273ed6a}" ma:sspId="e16c9254-704c-4245-948b-1379cf8761ec" ma:termSetId="67539185-c603-40f3-957e-52b3ff217da2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jaae5c1ed04e404fb81839a4278a3c7c" ma:index="34" nillable="true" ma:taxonomy="true" ma:internalName="jaae5c1ed04e404fb81839a4278a3c7c" ma:taxonomyFieldName="VrstaKlijenta" ma:displayName="Vrsta Klijenta" ma:readOnly="false" ma:default="" ma:fieldId="{3aae5c1e-d04e-404f-b818-39a4278a3c7c}" ma:taxonomyMulti="true" ma:sspId="e16c9254-704c-4245-948b-1379cf8761ec" ma:termSetId="021bcafd-4345-454f-b2c0-70307094ef4c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dee09ae89bba4af7aaba7a69ad83ac5b" ma:index="38" nillable="true" ma:taxonomy="true" ma:internalName="dee09ae89bba4af7aaba7a69ad83ac5b" ma:taxonomyFieldName="VrstaDokumenta" ma:displayName="Vrsta Dokumenta" ma:indexed="true" ma:default="" ma:fieldId="{dee09ae8-9bba-4af7-aaba-7a69ad83ac5b}" ma:sspId="e16c9254-704c-4245-948b-1379cf8761ec" ma:termSetId="e6a609ae-af39-47bc-ae18-a8b05d5ba350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m445b1d3bd4f47f1865be326ec224fee" ma:index="39" nillable="true" ma:taxonomy="true" ma:internalName="m445b1d3bd4f47f1865be326ec224fee" ma:taxonomyFieldName="Proizvod" ma:displayName="Proizvod" ma:default="" ma:fieldId="{6445b1d3-bd4f-47f1-865b-e326ec224fee}" ma:taxonomyMulti="true" ma:sspId="e16c9254-704c-4245-948b-1379cf8761ec" ma:termSetId="51dbda30-159f-429c-ad2c-c81301c13389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Vlasnik_x0020_OJ_x0020__x003a__x0020_ID" ma:index="42" nillable="true" ma:displayName="Vlasnik OJ : ID" ma:list="{f1c42c2c-db46-47f0-ab5b-b8cca79b8bc2}" ma:internalName="Vlasnik_x0020_OJ_x0020__x003a__x0020_ID" ma:readOnly="true" ma:showField="ID" ma:web="d7ecc1ef-b5db-48eb-b597-3814e113ae83">
      <xsd:simpleType>
        <xsd:restriction base="dms:Lookup"/>
      </xsd:simpleType>
    </xsd:element>
    <xsd:element name="Related" ma:index="43" nillable="true" ma:displayName="Related" ma:list="{073ff014-7d01-41f0-8496-cb70924b2775}" ma:internalName="Related" ma:showField="Title">
      <xsd:simpleType>
        <xsd:restriction base="dms:Lookup"/>
      </xsd:simpleType>
    </xsd:element>
    <xsd:element name="Vlasnik_x0020_OJ_x0020__x003a__x0020_DivisionOrgUnitName" ma:index="44" nillable="true" ma:displayName="Vlasnik OJ DivisionOrgUnitName" ma:list="{f1c42c2c-db46-47f0-ab5b-b8cca79b8bc2}" ma:internalName="Vlasnik_x0020_OJ_x0020__x003a__x0020_DivisionOrgUnitName" ma:readOnly="true" ma:showField="DivisionOrgUnitName" ma:web="d7ecc1ef-b5db-48eb-b597-3814e113ae83">
      <xsd:simpleType>
        <xsd:restriction base="dms:Lookup"/>
      </xsd:simpleType>
    </xsd:element>
    <xsd:element name="Vlasnik_x0020_OJ_x0020__x003a__x0020_DivisionOrgUnitCode" ma:index="45" nillable="true" ma:displayName="Vlasnik OJ DivisionOrgUnitCode" ma:list="{f1c42c2c-db46-47f0-ab5b-b8cca79b8bc2}" ma:internalName="Vlasnik_x0020_OJ_x0020__x003a__x0020_DivisionOrgUnitCode" ma:readOnly="true" ma:showField="DivisionOrgUnitCode" ma:web="d7ecc1ef-b5db-48eb-b597-3814e113ae83">
      <xsd:simpleType>
        <xsd:restriction base="dms:Lookup"/>
      </xsd:simpleType>
    </xsd:element>
    <xsd:element name="Vlasnik_x0020_OJ_x0020__x003a__x0020_B_x002d_1OrgUnitName" ma:index="46" nillable="true" ma:displayName="Vlasnik OJ B-1OrgUnitName" ma:list="{f1c42c2c-db46-47f0-ab5b-b8cca79b8bc2}" ma:internalName="Vlasnik_x0020_OJ_x0020__x003a__x0020_B_x002d_1OrgUnitName" ma:readOnly="true" ma:showField="B1OrgUnitName" ma:web="d7ecc1ef-b5db-48eb-b597-3814e113ae83">
      <xsd:simpleType>
        <xsd:restriction base="dms:Lookup"/>
      </xsd:simpleType>
    </xsd:element>
    <xsd:element name="Vlasnik_x0020_OJ_x0020__x003a__x0020_B_x002d_1OrgUnitCode" ma:index="47" nillable="true" ma:displayName="Vlasnik OJ B-1OrgUnitCode" ma:list="{f1c42c2c-db46-47f0-ab5b-b8cca79b8bc2}" ma:internalName="Vlasnik_x0020_OJ_x0020__x003a__x0020_B_x002d_1OrgUnitCode" ma:readOnly="true" ma:showField="B1OrgUnitCode" ma:web="d7ecc1ef-b5db-48eb-b597-3814e113ae83">
      <xsd:simpleType>
        <xsd:restriction base="dms:Lookup"/>
      </xsd:simpleType>
    </xsd:element>
    <xsd:element name="ProcessTree" ma:index="48" nillable="true" ma:displayName="Process Tree (E2E Process)" ma:hidden="true" ma:list="{e2b4e4ca-52d1-4b3f-ac2e-bcb60ecda9a6}" ma:internalName="ProcessTree" ma:readOnly="false" ma:showField="Titl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UCBrojNaziv" ma:index="49" nillable="true" ma:displayName="UC Broj Naziv" ma:hidden="true" ma:list="{7e010e44-8af2-4cba-b62f-d662fac05ae1}" ma:internalName="UCBrojNaziv" ma:readOnly="false" ma:showField="Title" ma:web="d7ecc1ef-b5db-48eb-b597-3814e113ae83">
      <xsd:simpleType>
        <xsd:restriction base="dms:Unknown"/>
      </xsd:simpleType>
    </xsd:element>
    <xsd:element name="GlobalRules" ma:index="50" nillable="true" ma:displayName="Global Rules" ma:hidden="true" ma:list="{1d28b8bf-9ff4-40cc-b597-b70012d6ba12}" ma:internalName="GlobalRules" ma:readOnly="false" ma:showField="Titl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ecc1ef-b5db-48eb-b597-3814e113ae83" elementFormDefault="qualified">
    <xsd:import namespace="http://schemas.microsoft.com/office/2006/documentManagement/types"/>
    <xsd:import namespace="http://schemas.microsoft.com/office/infopath/2007/PartnerControls"/>
    <xsd:element name="_dlc_DocId" ma:index="28" nillable="true" ma:displayName="Document ID Value" ma:description="The value of the document ID assigned to this item." ma:internalName="_dlc_DocId" ma:readOnly="true">
      <xsd:simpleType>
        <xsd:restriction base="dms:Text"/>
      </xsd:simpleType>
    </xsd:element>
    <xsd:element name="TaxCatchAll" ma:index="30" nillable="true" ma:displayName="Taxonomy Catch All Column" ma:hidden="true" ma:list="{f22d426a-6e5a-4e2c-9621-a1dd56583b31}" ma:internalName="TaxCatchAll" ma:showField="CatchAllData" ma:web="d7ecc1ef-b5db-48eb-b597-3814e113ae8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KeywordTaxHTField" ma:index="31" nillable="true" ma:taxonomy="true" ma:internalName="TaxKeywordTaxHTField" ma:taxonomyFieldName="TaxKeyword" ma:displayName="Ključne riječi" ma:fieldId="{23f27201-bee3-471e-b2e7-b64fd8b7ca38}" ma:taxonomyMulti="true" ma:sspId="e16c9254-704c-4245-948b-1379cf8761ec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_dlc_DocIdPersistId" ma:index="33" nillable="true" ma:displayName="Persist ID" ma:description="Keep ID on add." ma:hidden="true" ma:internalName="_dlc_DocIdPersistId" ma:readOnly="true">
      <xsd:simpleType>
        <xsd:restriction base="dms:Boolean"/>
      </xsd:simpleType>
    </xsd:element>
    <xsd:element name="_dlc_DocIdUrl" ma:index="40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41" ma:displayName="Content Type"/>
        <xsd:element ref="dc:title" maxOccurs="1" ma:index="1" ma:displayName="Naziv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20C180A-5D2F-4E7C-9B74-77BD575BB395}">
  <ds:schemaRefs>
    <ds:schemaRef ds:uri="http://schemas.microsoft.com/office/2006/metadata/properties"/>
    <ds:schemaRef ds:uri="http://schemas.microsoft.com/office/infopath/2007/PartnerControls"/>
    <ds:schemaRef ds:uri="7e010e44-8af2-4cba-b62f-d662fac05ae1"/>
    <ds:schemaRef ds:uri="http://schemas.microsoft.com/sharepoint/v3"/>
    <ds:schemaRef ds:uri="d7ecc1ef-b5db-48eb-b597-3814e113ae83"/>
  </ds:schemaRefs>
</ds:datastoreItem>
</file>

<file path=customXml/itemProps2.xml><?xml version="1.0" encoding="utf-8"?>
<ds:datastoreItem xmlns:ds="http://schemas.openxmlformats.org/officeDocument/2006/customXml" ds:itemID="{C15413A3-60C5-49EF-B894-31308553F70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C75AC2C-F2E5-4A76-A22F-1F2A71BC58ED}">
  <ds:schemaRefs>
    <ds:schemaRef ds:uri="http://schemas.microsoft.com/sharepoint/events"/>
  </ds:schemaRefs>
</ds:datastoreItem>
</file>

<file path=customXml/itemProps4.xml><?xml version="1.0" encoding="utf-8"?>
<ds:datastoreItem xmlns:ds="http://schemas.openxmlformats.org/officeDocument/2006/customXml" ds:itemID="{12A21876-A83B-476E-ACDB-C79F85EF98F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7e010e44-8af2-4cba-b62f-d662fac05ae1"/>
    <ds:schemaRef ds:uri="d7ecc1ef-b5db-48eb-b597-3814e113ae8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2</vt:i4>
      </vt:variant>
    </vt:vector>
  </HeadingPairs>
  <TitlesOfParts>
    <vt:vector size="10" baseType="lpstr">
      <vt:lpstr>Uputa</vt:lpstr>
      <vt:lpstr>Kupci</vt:lpstr>
      <vt:lpstr>Dobavljači</vt:lpstr>
      <vt:lpstr>Pregled zaduženosti</vt:lpstr>
      <vt:lpstr>Poslovni plan</vt:lpstr>
      <vt:lpstr>Djelatnost</vt:lpstr>
      <vt:lpstr>Dani krediti</vt:lpstr>
      <vt:lpstr>Ugovoreni poslovi</vt:lpstr>
      <vt:lpstr>'Dani krediti'!Print_Area</vt:lpstr>
      <vt:lpstr>Djelatnost!Print_Area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Prilog 25 - Pregled zaduzenja_kupci_dobavljaci_zalihe_plan_interim_predlozak za klijenta - HRV</dc:title>
  <dc:creator>Radošević Stela (Zagrebačka banka - UniCredit)</dc:creator>
  <cp:lastModifiedBy>Ivana</cp:lastModifiedBy>
  <dcterms:created xsi:type="dcterms:W3CDTF">2015-06-05T18:17:20Z</dcterms:created>
  <dcterms:modified xsi:type="dcterms:W3CDTF">2025-08-18T11:13:13Z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29db9e61-aac5-4f6e-805d-ceb8cb9983a1_Enabled">
    <vt:lpwstr>true</vt:lpwstr>
  </property>
  <property fmtid="{D5CDD505-2E9C-101B-9397-08002B2CF9AE}" pid="3" name="MSIP_Label_29db9e61-aac5-4f6e-805d-ceb8cb9983a1_SetDate">
    <vt:lpwstr>2024-02-06T12:45:38Z</vt:lpwstr>
  </property>
  <property fmtid="{D5CDD505-2E9C-101B-9397-08002B2CF9AE}" pid="4" name="MSIP_Label_29db9e61-aac5-4f6e-805d-ceb8cb9983a1_Method">
    <vt:lpwstr>Standard</vt:lpwstr>
  </property>
  <property fmtid="{D5CDD505-2E9C-101B-9397-08002B2CF9AE}" pid="5" name="MSIP_Label_29db9e61-aac5-4f6e-805d-ceb8cb9983a1_Name">
    <vt:lpwstr>UniCredit - Internal Use Only - no visual markings</vt:lpwstr>
  </property>
  <property fmtid="{D5CDD505-2E9C-101B-9397-08002B2CF9AE}" pid="6" name="MSIP_Label_29db9e61-aac5-4f6e-805d-ceb8cb9983a1_SiteId">
    <vt:lpwstr>2cc49ce9-66a1-41ac-a96b-bdc54247696a</vt:lpwstr>
  </property>
  <property fmtid="{D5CDD505-2E9C-101B-9397-08002B2CF9AE}" pid="7" name="MSIP_Label_29db9e61-aac5-4f6e-805d-ceb8cb9983a1_ActionId">
    <vt:lpwstr>4b79f845-684e-4df4-93fa-ace86fe8cb23</vt:lpwstr>
  </property>
  <property fmtid="{D5CDD505-2E9C-101B-9397-08002B2CF9AE}" pid="8" name="MSIP_Label_29db9e61-aac5-4f6e-805d-ceb8cb9983a1_ContentBits">
    <vt:lpwstr>0</vt:lpwstr>
  </property>
  <property fmtid="{D5CDD505-2E9C-101B-9397-08002B2CF9AE}" pid="9" name="Spb_Lib_Name_CalGhostHidden_d03308959479404796964b595ceb11e7">
    <vt:lpwstr>Prilog 25 - Pregled zaduzenja_kupci_dobavljaci_zalihe_plan_interim_predlozak za klijenta - HRV.xlsx</vt:lpwstr>
  </property>
  <property fmtid="{D5CDD505-2E9C-101B-9397-08002B2CF9AE}" pid="10" name="TaxKeyword">
    <vt:lpwstr/>
  </property>
  <property fmtid="{D5CDD505-2E9C-101B-9397-08002B2CF9AE}" pid="11" name="Order">
    <vt:r8>3881900</vt:r8>
  </property>
  <property fmtid="{D5CDD505-2E9C-101B-9397-08002B2CF9AE}" pid="12" name="UrudzbeniBroj">
    <vt:lpwstr/>
  </property>
  <property fmtid="{D5CDD505-2E9C-101B-9397-08002B2CF9AE}" pid="13" name="SazetakENG">
    <vt:lpwstr/>
  </property>
  <property fmtid="{D5CDD505-2E9C-101B-9397-08002B2CF9AE}" pid="14" name="Podrucje">
    <vt:lpwstr>58;#Financiranje|bc7886b8-ca25-49c4-91f8-2c49aa3bf239</vt:lpwstr>
  </property>
  <property fmtid="{D5CDD505-2E9C-101B-9397-08002B2CF9AE}" pid="15" name="DocumentSetDescription">
    <vt:lpwstr/>
  </property>
  <property fmtid="{D5CDD505-2E9C-101B-9397-08002B2CF9AE}" pid="16" name="xd_ProgID">
    <vt:lpwstr/>
  </property>
  <property fmtid="{D5CDD505-2E9C-101B-9397-08002B2CF9AE}" pid="17" name="ContentTypeId">
    <vt:lpwstr>0x010100675577122F3EF040A5E7BC9F32C8D64E</vt:lpwstr>
  </property>
  <property fmtid="{D5CDD505-2E9C-101B-9397-08002B2CF9AE}" pid="18" name="NazivENG">
    <vt:lpwstr/>
  </property>
  <property fmtid="{D5CDD505-2E9C-101B-9397-08002B2CF9AE}" pid="19" name="MSIP_Label_0eb301fc-f4e8-4434-b9b9-e7da7a363f22_ActionId">
    <vt:lpwstr>55c51d30-11e3-4ee6-961c-a59efb7528ea</vt:lpwstr>
  </property>
  <property fmtid="{D5CDD505-2E9C-101B-9397-08002B2CF9AE}" pid="20" name="TemplateUrl">
    <vt:lpwstr/>
  </property>
  <property fmtid="{D5CDD505-2E9C-101B-9397-08002B2CF9AE}" pid="21" name="DLCPolicyLabelLock">
    <vt:lpwstr/>
  </property>
  <property fmtid="{D5CDD505-2E9C-101B-9397-08002B2CF9AE}" pid="22" name="Sazetak">
    <vt:lpwstr/>
  </property>
  <property fmtid="{D5CDD505-2E9C-101B-9397-08002B2CF9AE}" pid="23" name="NBO">
    <vt:lpwstr/>
  </property>
  <property fmtid="{D5CDD505-2E9C-101B-9397-08002B2CF9AE}" pid="24" name="gocf">
    <vt:lpwstr/>
  </property>
  <property fmtid="{D5CDD505-2E9C-101B-9397-08002B2CF9AE}" pid="25" name="MSIP_Label_0eb301fc-f4e8-4434-b9b9-e7da7a363f22_SiteId">
    <vt:lpwstr>08aa261f-ff45-40d0-8662-4a8befbf8105</vt:lpwstr>
  </property>
  <property fmtid="{D5CDD505-2E9C-101B-9397-08002B2CF9AE}" pid="26" name="MSIP_Label_0eb301fc-f4e8-4434-b9b9-e7da7a363f22_Method">
    <vt:lpwstr>Standard</vt:lpwstr>
  </property>
  <property fmtid="{D5CDD505-2E9C-101B-9397-08002B2CF9AE}" pid="27" name="MSIP_Label_0eb301fc-f4e8-4434-b9b9-e7da7a363f22_Name">
    <vt:lpwstr>RESTRICTED</vt:lpwstr>
  </property>
  <property fmtid="{D5CDD505-2E9C-101B-9397-08002B2CF9AE}" pid="28" name="OsobaUsvajanja">
    <vt:lpwstr/>
  </property>
  <property fmtid="{D5CDD505-2E9C-101B-9397-08002B2CF9AE}" pid="29" name="_dlc_DocIdItemGuid">
    <vt:lpwstr>6e20086a-e264-4d89-bead-dc452a7fa5b8</vt:lpwstr>
  </property>
  <property fmtid="{D5CDD505-2E9C-101B-9397-08002B2CF9AE}" pid="30" name="InternalActThatExpires">
    <vt:lpwstr/>
  </property>
  <property fmtid="{D5CDD505-2E9C-101B-9397-08002B2CF9AE}" pid="31" name="IconOverlay">
    <vt:lpwstr/>
  </property>
  <property fmtid="{D5CDD505-2E9C-101B-9397-08002B2CF9AE}" pid="32" name="MSIP_Label_0eb301fc-f4e8-4434-b9b9-e7da7a363f22_Enabled">
    <vt:lpwstr>true</vt:lpwstr>
  </property>
  <property fmtid="{D5CDD505-2E9C-101B-9397-08002B2CF9AE}" pid="33" name="VrstaDokumenta">
    <vt:lpwstr>446;#Tablica|f236cdc0-dea9-43ba-9edd-2fa7f54fb979</vt:lpwstr>
  </property>
  <property fmtid="{D5CDD505-2E9C-101B-9397-08002B2CF9AE}" pid="34" name="_CopySource">
    <vt:lpwstr>https://docs.int.zaba.hr/KP/Documents1/Prilog 25 - Pregled zaduzenja_kupci_dobavljaci_zalihe_plan_interim_predlozak za klijenta - HRV.xlsx</vt:lpwstr>
  </property>
  <property fmtid="{D5CDD505-2E9C-101B-9397-08002B2CF9AE}" pid="35" name="Verzija">
    <vt:lpwstr/>
  </property>
  <property fmtid="{D5CDD505-2E9C-101B-9397-08002B2CF9AE}" pid="36" name="DLCPolicyLabelClientValue">
    <vt:lpwstr/>
  </property>
  <property fmtid="{D5CDD505-2E9C-101B-9397-08002B2CF9AE}" pid="37" name="LawBylawName">
    <vt:lpwstr/>
  </property>
  <property fmtid="{D5CDD505-2E9C-101B-9397-08002B2CF9AE}" pid="38" name="Process">
    <vt:lpwstr/>
  </property>
  <property fmtid="{D5CDD505-2E9C-101B-9397-08002B2CF9AE}" pid="39" name="VrstaKlijenta">
    <vt:lpwstr>74;#Poslovni subjekti|1223b9f8-1f02-4b12-8526-26c4cc16e515;#51;#Srednja i velika poduzeća|3440e1f7-8c6e-4c44-909b-7aeda5e40aff;#209;#Međunarodni klijenti|4bef22aa-6035-419f-962e-82091d1b528e</vt:lpwstr>
  </property>
  <property fmtid="{D5CDD505-2E9C-101B-9397-08002B2CF9AE}" pid="40" name="MSIP_Label_0eb301fc-f4e8-4434-b9b9-e7da7a363f22_SetDate">
    <vt:lpwstr>2022-03-24T07:18:56Z</vt:lpwstr>
  </property>
  <property fmtid="{D5CDD505-2E9C-101B-9397-08002B2CF9AE}" pid="41" name="Proizvod">
    <vt:lpwstr>118;#Ostali krediti|7e37fcd5-09af-4587-b12e-ab18fdfebfa1</vt:lpwstr>
  </property>
  <property fmtid="{D5CDD505-2E9C-101B-9397-08002B2CF9AE}" pid="42" name="MSIP_Label_0eb301fc-f4e8-4434-b9b9-e7da7a363f22_ContentBits">
    <vt:lpwstr>3</vt:lpwstr>
  </property>
  <property fmtid="{D5CDD505-2E9C-101B-9397-08002B2CF9AE}" pid="43" name="SetTajnostNew">
    <vt:lpwstr/>
  </property>
  <property fmtid="{D5CDD505-2E9C-101B-9397-08002B2CF9AE}" pid="44" name="OsobaPrihvacanja">
    <vt:lpwstr/>
  </property>
  <property fmtid="{D5CDD505-2E9C-101B-9397-08002B2CF9AE}" pid="45" name="MSIP_Label_11d7ed33-9849-4462-b0df-b00beda00e56_Enabled">
    <vt:lpwstr>true</vt:lpwstr>
  </property>
  <property fmtid="{D5CDD505-2E9C-101B-9397-08002B2CF9AE}" pid="46" name="MSIP_Label_11d7ed33-9849-4462-b0df-b00beda00e56_SetDate">
    <vt:lpwstr>2025-08-18T11:11:53Z</vt:lpwstr>
  </property>
  <property fmtid="{D5CDD505-2E9C-101B-9397-08002B2CF9AE}" pid="47" name="MSIP_Label_11d7ed33-9849-4462-b0df-b00beda00e56_Method">
    <vt:lpwstr>Standard</vt:lpwstr>
  </property>
  <property fmtid="{D5CDD505-2E9C-101B-9397-08002B2CF9AE}" pid="48" name="MSIP_Label_11d7ed33-9849-4462-b0df-b00beda00e56_Name">
    <vt:lpwstr>UniCredit - Internal Use Only</vt:lpwstr>
  </property>
  <property fmtid="{D5CDD505-2E9C-101B-9397-08002B2CF9AE}" pid="49" name="MSIP_Label_11d7ed33-9849-4462-b0df-b00beda00e56_SiteId">
    <vt:lpwstr>2cc49ce9-66a1-41ac-a96b-bdc54247696a</vt:lpwstr>
  </property>
  <property fmtid="{D5CDD505-2E9C-101B-9397-08002B2CF9AE}" pid="50" name="MSIP_Label_11d7ed33-9849-4462-b0df-b00beda00e56_ActionId">
    <vt:lpwstr>6899cfd4-03b0-440c-b501-c0dc0b96df38</vt:lpwstr>
  </property>
  <property fmtid="{D5CDD505-2E9C-101B-9397-08002B2CF9AE}" pid="51" name="MSIP_Label_11d7ed33-9849-4462-b0df-b00beda00e56_ContentBits">
    <vt:lpwstr>1</vt:lpwstr>
  </property>
</Properties>
</file>